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775" windowHeight="96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304" i="1"/>
  <c r="J303"/>
  <c r="J302"/>
  <c r="F298"/>
  <c r="F297"/>
  <c r="F296"/>
  <c r="Q292"/>
  <c r="F292"/>
  <c r="Q291"/>
  <c r="F291"/>
  <c r="Q290"/>
  <c r="F290"/>
  <c r="Q286"/>
  <c r="F286"/>
  <c r="Q285"/>
  <c r="F285"/>
  <c r="Q284"/>
  <c r="F284"/>
  <c r="Q280"/>
  <c r="F280"/>
  <c r="Q279"/>
  <c r="F279"/>
  <c r="Q278"/>
  <c r="F278"/>
  <c r="F273"/>
  <c r="Q272"/>
  <c r="F272"/>
  <c r="I269"/>
  <c r="C269"/>
  <c r="I268"/>
  <c r="C268"/>
  <c r="I267"/>
  <c r="C267"/>
  <c r="I266"/>
  <c r="C266"/>
  <c r="I265"/>
  <c r="C265"/>
  <c r="I264"/>
  <c r="C264"/>
  <c r="S261"/>
  <c r="R261"/>
  <c r="Q261"/>
  <c r="P261"/>
  <c r="O261"/>
  <c r="N261"/>
  <c r="M261"/>
  <c r="L261"/>
  <c r="K261"/>
  <c r="J261"/>
  <c r="I261"/>
  <c r="H261"/>
  <c r="G261"/>
  <c r="F261"/>
  <c r="E261"/>
  <c r="D261"/>
  <c r="C261"/>
  <c r="B261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B260"/>
  <c r="S259"/>
  <c r="R259"/>
  <c r="Q259"/>
  <c r="P259"/>
  <c r="O259"/>
  <c r="N259"/>
  <c r="M259"/>
  <c r="L259"/>
  <c r="K259"/>
  <c r="J259"/>
  <c r="I259"/>
  <c r="H259"/>
  <c r="G259"/>
  <c r="F259"/>
  <c r="E259"/>
  <c r="D259"/>
  <c r="C259"/>
  <c r="B259"/>
  <c r="K256"/>
  <c r="K255"/>
  <c r="K254"/>
  <c r="K253"/>
  <c r="G253"/>
  <c r="G254" s="1"/>
  <c r="F253"/>
  <c r="F254" s="1"/>
  <c r="E253"/>
  <c r="E254" s="1"/>
  <c r="D253"/>
  <c r="D254" s="1"/>
  <c r="C253"/>
  <c r="C254" s="1"/>
  <c r="B253"/>
  <c r="B254" s="1"/>
  <c r="K252"/>
  <c r="G252"/>
  <c r="F252"/>
  <c r="E252"/>
  <c r="D252"/>
  <c r="C252"/>
  <c r="B252"/>
  <c r="K251"/>
  <c r="G251"/>
  <c r="F251"/>
  <c r="E251"/>
  <c r="D251"/>
  <c r="C251"/>
  <c r="B251"/>
  <c r="Y248"/>
  <c r="Y249" s="1"/>
  <c r="X248"/>
  <c r="X249" s="1"/>
  <c r="W248"/>
  <c r="W249" s="1"/>
  <c r="V248"/>
  <c r="V249" s="1"/>
  <c r="U248"/>
  <c r="U249" s="1"/>
  <c r="T248"/>
  <c r="T249" s="1"/>
  <c r="S248"/>
  <c r="S249" s="1"/>
  <c r="R248"/>
  <c r="R249" s="1"/>
  <c r="Q248"/>
  <c r="Q249" s="1"/>
  <c r="P248"/>
  <c r="P249" s="1"/>
  <c r="O248"/>
  <c r="O249" s="1"/>
  <c r="N248"/>
  <c r="N249" s="1"/>
  <c r="M248"/>
  <c r="M249" s="1"/>
  <c r="L248"/>
  <c r="L249" s="1"/>
  <c r="K248"/>
  <c r="K249" s="1"/>
  <c r="J248"/>
  <c r="J249" s="1"/>
  <c r="I248"/>
  <c r="I249" s="1"/>
  <c r="H248"/>
  <c r="H249" s="1"/>
  <c r="G248"/>
  <c r="G249" s="1"/>
  <c r="Q256" s="1"/>
  <c r="W280" s="1"/>
  <c r="F248"/>
  <c r="F249" s="1"/>
  <c r="Q255" s="1"/>
  <c r="W279" s="1"/>
  <c r="E248"/>
  <c r="E249" s="1"/>
  <c r="Q254" s="1"/>
  <c r="W278" s="1"/>
  <c r="D248"/>
  <c r="D249" s="1"/>
  <c r="Q253" s="1"/>
  <c r="L280" s="1"/>
  <c r="C248"/>
  <c r="C249" s="1"/>
  <c r="Q252" s="1"/>
  <c r="L279" s="1"/>
  <c r="B248"/>
  <c r="B249" s="1"/>
  <c r="Q251" s="1"/>
  <c r="L278" s="1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N256" s="1"/>
  <c r="F247"/>
  <c r="N255" s="1"/>
  <c r="E247"/>
  <c r="N254" s="1"/>
  <c r="D247"/>
  <c r="N253" s="1"/>
  <c r="C247"/>
  <c r="N252" s="1"/>
  <c r="B247"/>
  <c r="N251" s="1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C244"/>
  <c r="C243"/>
  <c r="C242"/>
  <c r="C241"/>
  <c r="C240"/>
  <c r="C239"/>
  <c r="S236"/>
  <c r="S237" s="1"/>
  <c r="R236"/>
  <c r="R237" s="1"/>
  <c r="Q236"/>
  <c r="Q237" s="1"/>
  <c r="P236"/>
  <c r="P237" s="1"/>
  <c r="O236"/>
  <c r="O237" s="1"/>
  <c r="N236"/>
  <c r="N237" s="1"/>
  <c r="M236"/>
  <c r="M237" s="1"/>
  <c r="L236"/>
  <c r="L237" s="1"/>
  <c r="K236"/>
  <c r="K237" s="1"/>
  <c r="J236"/>
  <c r="J237" s="1"/>
  <c r="I236"/>
  <c r="I237" s="1"/>
  <c r="H236"/>
  <c r="H237" s="1"/>
  <c r="G236"/>
  <c r="G237" s="1"/>
  <c r="I244" s="1"/>
  <c r="W292" s="1"/>
  <c r="F236"/>
  <c r="F237" s="1"/>
  <c r="I243" s="1"/>
  <c r="W291" s="1"/>
  <c r="E236"/>
  <c r="E237" s="1"/>
  <c r="I242" s="1"/>
  <c r="W290" s="1"/>
  <c r="D236"/>
  <c r="D237" s="1"/>
  <c r="I241" s="1"/>
  <c r="L292" s="1"/>
  <c r="C236"/>
  <c r="C237" s="1"/>
  <c r="I240" s="1"/>
  <c r="L291" s="1"/>
  <c r="B236"/>
  <c r="B237" s="1"/>
  <c r="I239" s="1"/>
  <c r="L290" s="1"/>
  <c r="S235"/>
  <c r="R235"/>
  <c r="Q235"/>
  <c r="P235"/>
  <c r="O235"/>
  <c r="N235"/>
  <c r="M235"/>
  <c r="L235"/>
  <c r="K235"/>
  <c r="J235"/>
  <c r="I235"/>
  <c r="H235"/>
  <c r="G235"/>
  <c r="E244" s="1"/>
  <c r="S292" s="1"/>
  <c r="F235"/>
  <c r="E243" s="1"/>
  <c r="S291" s="1"/>
  <c r="E235"/>
  <c r="E242" s="1"/>
  <c r="S290" s="1"/>
  <c r="D235"/>
  <c r="E241" s="1"/>
  <c r="H292" s="1"/>
  <c r="C235"/>
  <c r="E240" s="1"/>
  <c r="H291" s="1"/>
  <c r="B235"/>
  <c r="E239" s="1"/>
  <c r="H290" s="1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Q229"/>
  <c r="C229"/>
  <c r="Q228"/>
  <c r="C228"/>
  <c r="Q227"/>
  <c r="C227"/>
  <c r="V224"/>
  <c r="V225" s="1"/>
  <c r="W229" s="1"/>
  <c r="L298" s="1"/>
  <c r="U224"/>
  <c r="U225" s="1"/>
  <c r="T224"/>
  <c r="T225" s="1"/>
  <c r="S224"/>
  <c r="S225" s="1"/>
  <c r="R224"/>
  <c r="R225" s="1"/>
  <c r="W228" s="1"/>
  <c r="L297" s="1"/>
  <c r="Q224"/>
  <c r="Q225" s="1"/>
  <c r="W227" s="1"/>
  <c r="L296" s="1"/>
  <c r="M224"/>
  <c r="M225" s="1"/>
  <c r="L224"/>
  <c r="L225" s="1"/>
  <c r="K224"/>
  <c r="K225" s="1"/>
  <c r="J224"/>
  <c r="J225" s="1"/>
  <c r="I224"/>
  <c r="I225" s="1"/>
  <c r="H224"/>
  <c r="H225" s="1"/>
  <c r="G224"/>
  <c r="G225" s="1"/>
  <c r="I229" s="1"/>
  <c r="F224"/>
  <c r="F225" s="1"/>
  <c r="E224"/>
  <c r="E225" s="1"/>
  <c r="D224"/>
  <c r="D225" s="1"/>
  <c r="C224"/>
  <c r="C225" s="1"/>
  <c r="I228" s="1"/>
  <c r="B224"/>
  <c r="B225" s="1"/>
  <c r="I227" s="1"/>
  <c r="V223"/>
  <c r="T229" s="1"/>
  <c r="H298" s="1"/>
  <c r="U223"/>
  <c r="T223"/>
  <c r="S223"/>
  <c r="R223"/>
  <c r="T228" s="1"/>
  <c r="H297" s="1"/>
  <c r="Q223"/>
  <c r="T227" s="1"/>
  <c r="H296" s="1"/>
  <c r="M223"/>
  <c r="L223"/>
  <c r="K223"/>
  <c r="J223"/>
  <c r="I223"/>
  <c r="H223"/>
  <c r="G223"/>
  <c r="F223"/>
  <c r="E229" s="1"/>
  <c r="E223"/>
  <c r="D223"/>
  <c r="C223"/>
  <c r="E228" s="1"/>
  <c r="B223"/>
  <c r="E227" s="1"/>
  <c r="V222"/>
  <c r="U222"/>
  <c r="T222"/>
  <c r="S222"/>
  <c r="R222"/>
  <c r="Q222"/>
  <c r="M222"/>
  <c r="L222"/>
  <c r="K222"/>
  <c r="J222"/>
  <c r="I222"/>
  <c r="H222"/>
  <c r="G222"/>
  <c r="F222"/>
  <c r="E222"/>
  <c r="D222"/>
  <c r="C222"/>
  <c r="B222"/>
  <c r="C218"/>
  <c r="C217"/>
  <c r="C216"/>
  <c r="S213"/>
  <c r="S214" s="1"/>
  <c r="R213"/>
  <c r="R214" s="1"/>
  <c r="Q213"/>
  <c r="Q214" s="1"/>
  <c r="P213"/>
  <c r="P214" s="1"/>
  <c r="O213"/>
  <c r="O214" s="1"/>
  <c r="N213"/>
  <c r="N214" s="1"/>
  <c r="M213"/>
  <c r="M214" s="1"/>
  <c r="L213"/>
  <c r="L214" s="1"/>
  <c r="K213"/>
  <c r="K214" s="1"/>
  <c r="J213"/>
  <c r="J214" s="1"/>
  <c r="I213"/>
  <c r="I214" s="1"/>
  <c r="H213"/>
  <c r="H214" s="1"/>
  <c r="G213"/>
  <c r="G214" s="1"/>
  <c r="I218" s="1"/>
  <c r="F213"/>
  <c r="F214" s="1"/>
  <c r="E213"/>
  <c r="E214" s="1"/>
  <c r="D213"/>
  <c r="D214" s="1"/>
  <c r="C213"/>
  <c r="C214" s="1"/>
  <c r="I217" s="1"/>
  <c r="B213"/>
  <c r="B214" s="1"/>
  <c r="I216" s="1"/>
  <c r="S212"/>
  <c r="R212"/>
  <c r="Q212"/>
  <c r="P212"/>
  <c r="O212"/>
  <c r="N212"/>
  <c r="M212"/>
  <c r="L212"/>
  <c r="K212"/>
  <c r="J212"/>
  <c r="I212"/>
  <c r="H212"/>
  <c r="G212"/>
  <c r="E218" s="1"/>
  <c r="F212"/>
  <c r="E212"/>
  <c r="D212"/>
  <c r="C212"/>
  <c r="E217" s="1"/>
  <c r="B212"/>
  <c r="E216" s="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C208"/>
  <c r="C207"/>
  <c r="C206"/>
  <c r="G202"/>
  <c r="G203" s="1"/>
  <c r="F202"/>
  <c r="F203" s="1"/>
  <c r="E202"/>
  <c r="E203" s="1"/>
  <c r="D202"/>
  <c r="D203" s="1"/>
  <c r="C202"/>
  <c r="C203" s="1"/>
  <c r="B202"/>
  <c r="B203" s="1"/>
  <c r="G201"/>
  <c r="F201"/>
  <c r="E201"/>
  <c r="D201"/>
  <c r="C201"/>
  <c r="B201"/>
  <c r="G200"/>
  <c r="F200"/>
  <c r="E200"/>
  <c r="D200"/>
  <c r="C200"/>
  <c r="B200"/>
  <c r="Y197"/>
  <c r="Y198" s="1"/>
  <c r="X197"/>
  <c r="X198" s="1"/>
  <c r="W197"/>
  <c r="W198" s="1"/>
  <c r="V197"/>
  <c r="V198" s="1"/>
  <c r="U197"/>
  <c r="U198" s="1"/>
  <c r="T197"/>
  <c r="T198" s="1"/>
  <c r="S197"/>
  <c r="S198" s="1"/>
  <c r="R197"/>
  <c r="R198" s="1"/>
  <c r="Q197"/>
  <c r="Q198" s="1"/>
  <c r="P197"/>
  <c r="P198" s="1"/>
  <c r="O197"/>
  <c r="O198" s="1"/>
  <c r="N197"/>
  <c r="N198" s="1"/>
  <c r="M197"/>
  <c r="M198" s="1"/>
  <c r="L197"/>
  <c r="L198" s="1"/>
  <c r="K197"/>
  <c r="K198" s="1"/>
  <c r="J197"/>
  <c r="J198" s="1"/>
  <c r="I197"/>
  <c r="I198" s="1"/>
  <c r="H197"/>
  <c r="H198" s="1"/>
  <c r="G197"/>
  <c r="G198" s="1"/>
  <c r="F197"/>
  <c r="F198" s="1"/>
  <c r="E197"/>
  <c r="E198" s="1"/>
  <c r="D197"/>
  <c r="D198" s="1"/>
  <c r="C197"/>
  <c r="C198" s="1"/>
  <c r="B197"/>
  <c r="B198" s="1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Y192"/>
  <c r="Y193" s="1"/>
  <c r="X192"/>
  <c r="X193" s="1"/>
  <c r="W192"/>
  <c r="W193" s="1"/>
  <c r="V192"/>
  <c r="V193" s="1"/>
  <c r="U192"/>
  <c r="U193" s="1"/>
  <c r="T192"/>
  <c r="T193" s="1"/>
  <c r="S192"/>
  <c r="S193" s="1"/>
  <c r="R192"/>
  <c r="R193" s="1"/>
  <c r="Q192"/>
  <c r="Q193" s="1"/>
  <c r="P192"/>
  <c r="P193" s="1"/>
  <c r="O192"/>
  <c r="O193" s="1"/>
  <c r="N192"/>
  <c r="N193" s="1"/>
  <c r="M192"/>
  <c r="M193" s="1"/>
  <c r="L192"/>
  <c r="L193" s="1"/>
  <c r="K192"/>
  <c r="K193" s="1"/>
  <c r="J192"/>
  <c r="J193" s="1"/>
  <c r="I192"/>
  <c r="I193" s="1"/>
  <c r="H192"/>
  <c r="H193" s="1"/>
  <c r="G192"/>
  <c r="G193" s="1"/>
  <c r="I208" s="1"/>
  <c r="F192"/>
  <c r="F193" s="1"/>
  <c r="E192"/>
  <c r="E193" s="1"/>
  <c r="D192"/>
  <c r="D193" s="1"/>
  <c r="C192"/>
  <c r="C193" s="1"/>
  <c r="I207" s="1"/>
  <c r="B192"/>
  <c r="B193" s="1"/>
  <c r="I206" s="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E206" s="1"/>
  <c r="G191"/>
  <c r="E208" s="1"/>
  <c r="F191"/>
  <c r="E191"/>
  <c r="D191"/>
  <c r="C191"/>
  <c r="E207" s="1"/>
  <c r="B191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C185"/>
  <c r="C184"/>
  <c r="C183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E181" s="1"/>
  <c r="D180"/>
  <c r="D181" s="1"/>
  <c r="C180"/>
  <c r="C181" s="1"/>
  <c r="B180"/>
  <c r="B181" s="1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E185" s="1"/>
  <c r="F179"/>
  <c r="E179"/>
  <c r="D179"/>
  <c r="C179"/>
  <c r="E184" s="1"/>
  <c r="B179"/>
  <c r="E183" s="1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C176"/>
  <c r="C175"/>
  <c r="C174"/>
  <c r="C173"/>
  <c r="C172"/>
  <c r="C171"/>
  <c r="S168"/>
  <c r="S169" s="1"/>
  <c r="R168"/>
  <c r="R169" s="1"/>
  <c r="Q168"/>
  <c r="Q169" s="1"/>
  <c r="P168"/>
  <c r="P169" s="1"/>
  <c r="O168"/>
  <c r="O169" s="1"/>
  <c r="N168"/>
  <c r="N169" s="1"/>
  <c r="M168"/>
  <c r="M169" s="1"/>
  <c r="L168"/>
  <c r="L169" s="1"/>
  <c r="K168"/>
  <c r="K169" s="1"/>
  <c r="J168"/>
  <c r="J169" s="1"/>
  <c r="I168"/>
  <c r="I169" s="1"/>
  <c r="H168"/>
  <c r="H169" s="1"/>
  <c r="G168"/>
  <c r="G169" s="1"/>
  <c r="I176" s="1"/>
  <c r="W286" s="1"/>
  <c r="F168"/>
  <c r="F169" s="1"/>
  <c r="I175" s="1"/>
  <c r="W285" s="1"/>
  <c r="E168"/>
  <c r="E169" s="1"/>
  <c r="I174" s="1"/>
  <c r="W284" s="1"/>
  <c r="D168"/>
  <c r="D169" s="1"/>
  <c r="I173" s="1"/>
  <c r="L286" s="1"/>
  <c r="C168"/>
  <c r="C169" s="1"/>
  <c r="I172" s="1"/>
  <c r="L285" s="1"/>
  <c r="B168"/>
  <c r="B169" s="1"/>
  <c r="I171" s="1"/>
  <c r="L284" s="1"/>
  <c r="S167"/>
  <c r="R167"/>
  <c r="Q167"/>
  <c r="P167"/>
  <c r="O167"/>
  <c r="N167"/>
  <c r="M167"/>
  <c r="L167"/>
  <c r="K167"/>
  <c r="J167"/>
  <c r="I167"/>
  <c r="H167"/>
  <c r="G167"/>
  <c r="E176" s="1"/>
  <c r="S286" s="1"/>
  <c r="F167"/>
  <c r="E175" s="1"/>
  <c r="S285" s="1"/>
  <c r="E167"/>
  <c r="E174" s="1"/>
  <c r="S284" s="1"/>
  <c r="D167"/>
  <c r="E173" s="1"/>
  <c r="H286" s="1"/>
  <c r="C167"/>
  <c r="E172" s="1"/>
  <c r="H285" s="1"/>
  <c r="B167"/>
  <c r="E171" s="1"/>
  <c r="H284" s="1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C161"/>
  <c r="C160"/>
  <c r="C159"/>
  <c r="Y156"/>
  <c r="Y157" s="1"/>
  <c r="X156"/>
  <c r="X157" s="1"/>
  <c r="W156"/>
  <c r="W157" s="1"/>
  <c r="V156"/>
  <c r="V157" s="1"/>
  <c r="U156"/>
  <c r="U157" s="1"/>
  <c r="T156"/>
  <c r="T157" s="1"/>
  <c r="S156"/>
  <c r="S157" s="1"/>
  <c r="R156"/>
  <c r="R157" s="1"/>
  <c r="Q156"/>
  <c r="Q157" s="1"/>
  <c r="P156"/>
  <c r="P157" s="1"/>
  <c r="O156"/>
  <c r="O157" s="1"/>
  <c r="N156"/>
  <c r="N157" s="1"/>
  <c r="M156"/>
  <c r="M157" s="1"/>
  <c r="L156"/>
  <c r="L157" s="1"/>
  <c r="K156"/>
  <c r="K157" s="1"/>
  <c r="J156"/>
  <c r="J157" s="1"/>
  <c r="I156"/>
  <c r="I157" s="1"/>
  <c r="H156"/>
  <c r="H157" s="1"/>
  <c r="G156"/>
  <c r="G157" s="1"/>
  <c r="I161" s="1"/>
  <c r="F156"/>
  <c r="F157" s="1"/>
  <c r="E156"/>
  <c r="E157" s="1"/>
  <c r="D156"/>
  <c r="D157" s="1"/>
  <c r="C156"/>
  <c r="C157" s="1"/>
  <c r="I160" s="1"/>
  <c r="B156"/>
  <c r="B157" s="1"/>
  <c r="I159" s="1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E161" s="1"/>
  <c r="F155"/>
  <c r="E155"/>
  <c r="D155"/>
  <c r="C155"/>
  <c r="E160" s="1"/>
  <c r="B155"/>
  <c r="E159" s="1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C149"/>
  <c r="C148"/>
  <c r="C147"/>
  <c r="S145"/>
  <c r="S146" s="1"/>
  <c r="R145"/>
  <c r="R146" s="1"/>
  <c r="Q145"/>
  <c r="Q146" s="1"/>
  <c r="P145"/>
  <c r="P146" s="1"/>
  <c r="O145"/>
  <c r="O146" s="1"/>
  <c r="N145"/>
  <c r="N146" s="1"/>
  <c r="M145"/>
  <c r="M146" s="1"/>
  <c r="L145"/>
  <c r="L146" s="1"/>
  <c r="K145"/>
  <c r="K146" s="1"/>
  <c r="J145"/>
  <c r="J146" s="1"/>
  <c r="I145"/>
  <c r="I146" s="1"/>
  <c r="H145"/>
  <c r="H146" s="1"/>
  <c r="G145"/>
  <c r="G146" s="1"/>
  <c r="F145"/>
  <c r="F146" s="1"/>
  <c r="E145"/>
  <c r="E146" s="1"/>
  <c r="D145"/>
  <c r="D146" s="1"/>
  <c r="C145"/>
  <c r="C146" s="1"/>
  <c r="B145"/>
  <c r="B146" s="1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Y140"/>
  <c r="Y141" s="1"/>
  <c r="X140"/>
  <c r="X141" s="1"/>
  <c r="W140"/>
  <c r="W141" s="1"/>
  <c r="V140"/>
  <c r="V141" s="1"/>
  <c r="U140"/>
  <c r="U141" s="1"/>
  <c r="T140"/>
  <c r="T141" s="1"/>
  <c r="S140"/>
  <c r="S141" s="1"/>
  <c r="R140"/>
  <c r="R141" s="1"/>
  <c r="Q140"/>
  <c r="Q141" s="1"/>
  <c r="P140"/>
  <c r="P141" s="1"/>
  <c r="O140"/>
  <c r="O141" s="1"/>
  <c r="N140"/>
  <c r="N141" s="1"/>
  <c r="M140"/>
  <c r="M141" s="1"/>
  <c r="L140"/>
  <c r="L141" s="1"/>
  <c r="K140"/>
  <c r="K141" s="1"/>
  <c r="J140"/>
  <c r="J141" s="1"/>
  <c r="I140"/>
  <c r="I141" s="1"/>
  <c r="H140"/>
  <c r="H141" s="1"/>
  <c r="G140"/>
  <c r="G141" s="1"/>
  <c r="I149" s="1"/>
  <c r="F140"/>
  <c r="F141" s="1"/>
  <c r="E140"/>
  <c r="E141" s="1"/>
  <c r="D140"/>
  <c r="D141" s="1"/>
  <c r="C140"/>
  <c r="C141" s="1"/>
  <c r="I148" s="1"/>
  <c r="B140"/>
  <c r="B141" s="1"/>
  <c r="I147" s="1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E149" s="1"/>
  <c r="F139"/>
  <c r="E139"/>
  <c r="D139"/>
  <c r="C139"/>
  <c r="E148" s="1"/>
  <c r="B139"/>
  <c r="E147" s="1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C133"/>
  <c r="C132"/>
  <c r="C131"/>
  <c r="Y128"/>
  <c r="Y129" s="1"/>
  <c r="X128"/>
  <c r="X129" s="1"/>
  <c r="W128"/>
  <c r="W129" s="1"/>
  <c r="V128"/>
  <c r="V129" s="1"/>
  <c r="U128"/>
  <c r="U129" s="1"/>
  <c r="T128"/>
  <c r="T129" s="1"/>
  <c r="S128"/>
  <c r="S129" s="1"/>
  <c r="R128"/>
  <c r="R129" s="1"/>
  <c r="Q128"/>
  <c r="Q129" s="1"/>
  <c r="P128"/>
  <c r="P129" s="1"/>
  <c r="O128"/>
  <c r="O129" s="1"/>
  <c r="N128"/>
  <c r="N129" s="1"/>
  <c r="M128"/>
  <c r="M129" s="1"/>
  <c r="L128"/>
  <c r="L129" s="1"/>
  <c r="K128"/>
  <c r="K129" s="1"/>
  <c r="J128"/>
  <c r="J129" s="1"/>
  <c r="I128"/>
  <c r="I129" s="1"/>
  <c r="H128"/>
  <c r="H129" s="1"/>
  <c r="G128"/>
  <c r="G129" s="1"/>
  <c r="F128"/>
  <c r="F129" s="1"/>
  <c r="E128"/>
  <c r="E129" s="1"/>
  <c r="D128"/>
  <c r="D129" s="1"/>
  <c r="C128"/>
  <c r="C129" s="1"/>
  <c r="B128"/>
  <c r="B129" s="1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Y123"/>
  <c r="Y124" s="1"/>
  <c r="X123"/>
  <c r="X124" s="1"/>
  <c r="W123"/>
  <c r="W124" s="1"/>
  <c r="V123"/>
  <c r="V124" s="1"/>
  <c r="U123"/>
  <c r="U124" s="1"/>
  <c r="T123"/>
  <c r="T124" s="1"/>
  <c r="S123"/>
  <c r="S124" s="1"/>
  <c r="R123"/>
  <c r="R124" s="1"/>
  <c r="Q123"/>
  <c r="Q124" s="1"/>
  <c r="P123"/>
  <c r="P124" s="1"/>
  <c r="O123"/>
  <c r="O124" s="1"/>
  <c r="N123"/>
  <c r="N124" s="1"/>
  <c r="M123"/>
  <c r="M124" s="1"/>
  <c r="L123"/>
  <c r="L124" s="1"/>
  <c r="K123"/>
  <c r="K124" s="1"/>
  <c r="J123"/>
  <c r="J124" s="1"/>
  <c r="I123"/>
  <c r="I124" s="1"/>
  <c r="H123"/>
  <c r="H124" s="1"/>
  <c r="G123"/>
  <c r="G124" s="1"/>
  <c r="F123"/>
  <c r="F124" s="1"/>
  <c r="E123"/>
  <c r="E124" s="1"/>
  <c r="D123"/>
  <c r="D124" s="1"/>
  <c r="C123"/>
  <c r="C124" s="1"/>
  <c r="B123"/>
  <c r="B124" s="1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Y118"/>
  <c r="Y119" s="1"/>
  <c r="X118"/>
  <c r="X119" s="1"/>
  <c r="W118"/>
  <c r="W119" s="1"/>
  <c r="V118"/>
  <c r="V119" s="1"/>
  <c r="U118"/>
  <c r="U119" s="1"/>
  <c r="T118"/>
  <c r="T119" s="1"/>
  <c r="S118"/>
  <c r="S119" s="1"/>
  <c r="R118"/>
  <c r="R119" s="1"/>
  <c r="Q118"/>
  <c r="Q119" s="1"/>
  <c r="P118"/>
  <c r="P119" s="1"/>
  <c r="O118"/>
  <c r="O119" s="1"/>
  <c r="N118"/>
  <c r="N119" s="1"/>
  <c r="M118"/>
  <c r="M119" s="1"/>
  <c r="L118"/>
  <c r="L119" s="1"/>
  <c r="K118"/>
  <c r="K119" s="1"/>
  <c r="J118"/>
  <c r="J119" s="1"/>
  <c r="I118"/>
  <c r="I119" s="1"/>
  <c r="H118"/>
  <c r="H119" s="1"/>
  <c r="G118"/>
  <c r="G119" s="1"/>
  <c r="I133" s="1"/>
  <c r="F118"/>
  <c r="F119" s="1"/>
  <c r="E118"/>
  <c r="E119" s="1"/>
  <c r="D118"/>
  <c r="D119" s="1"/>
  <c r="C118"/>
  <c r="C119" s="1"/>
  <c r="I132" s="1"/>
  <c r="B118"/>
  <c r="B119" s="1"/>
  <c r="I131" s="1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E133" s="1"/>
  <c r="F117"/>
  <c r="E117"/>
  <c r="D117"/>
  <c r="C117"/>
  <c r="E132" s="1"/>
  <c r="B117"/>
  <c r="E131" s="1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C111"/>
  <c r="C110"/>
  <c r="C109"/>
  <c r="S107"/>
  <c r="S108" s="1"/>
  <c r="R107"/>
  <c r="R108" s="1"/>
  <c r="Q107"/>
  <c r="Q108" s="1"/>
  <c r="P107"/>
  <c r="P108" s="1"/>
  <c r="O107"/>
  <c r="O108" s="1"/>
  <c r="N107"/>
  <c r="N108" s="1"/>
  <c r="M107"/>
  <c r="M108" s="1"/>
  <c r="L107"/>
  <c r="L108" s="1"/>
  <c r="K107"/>
  <c r="K108" s="1"/>
  <c r="J107"/>
  <c r="J108" s="1"/>
  <c r="I107"/>
  <c r="I108" s="1"/>
  <c r="H107"/>
  <c r="H108" s="1"/>
  <c r="G107"/>
  <c r="G108" s="1"/>
  <c r="F107"/>
  <c r="F108" s="1"/>
  <c r="E107"/>
  <c r="E108" s="1"/>
  <c r="D107"/>
  <c r="D108" s="1"/>
  <c r="C107"/>
  <c r="C108" s="1"/>
  <c r="B107"/>
  <c r="B108" s="1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Y102"/>
  <c r="Y103" s="1"/>
  <c r="X102"/>
  <c r="X103" s="1"/>
  <c r="W102"/>
  <c r="W103" s="1"/>
  <c r="V102"/>
  <c r="V103" s="1"/>
  <c r="U102"/>
  <c r="U103" s="1"/>
  <c r="T102"/>
  <c r="T103" s="1"/>
  <c r="S102"/>
  <c r="S103" s="1"/>
  <c r="R102"/>
  <c r="R103" s="1"/>
  <c r="Q102"/>
  <c r="Q103" s="1"/>
  <c r="P102"/>
  <c r="P103" s="1"/>
  <c r="O102"/>
  <c r="O103" s="1"/>
  <c r="N102"/>
  <c r="N103" s="1"/>
  <c r="M102"/>
  <c r="M103" s="1"/>
  <c r="L102"/>
  <c r="L103" s="1"/>
  <c r="K102"/>
  <c r="K103" s="1"/>
  <c r="J102"/>
  <c r="J103" s="1"/>
  <c r="I102"/>
  <c r="I103" s="1"/>
  <c r="H102"/>
  <c r="H103" s="1"/>
  <c r="G102"/>
  <c r="G103" s="1"/>
  <c r="I111" s="1"/>
  <c r="F102"/>
  <c r="F103" s="1"/>
  <c r="E102"/>
  <c r="E103" s="1"/>
  <c r="D102"/>
  <c r="D103" s="1"/>
  <c r="C102"/>
  <c r="C103" s="1"/>
  <c r="I110" s="1"/>
  <c r="B102"/>
  <c r="B103" s="1"/>
  <c r="I109" s="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E111" s="1"/>
  <c r="F101"/>
  <c r="E101"/>
  <c r="D101"/>
  <c r="C101"/>
  <c r="E110" s="1"/>
  <c r="B101"/>
  <c r="E109" s="1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C95"/>
  <c r="C94"/>
  <c r="C93"/>
  <c r="Y90"/>
  <c r="Y91" s="1"/>
  <c r="X90"/>
  <c r="X91" s="1"/>
  <c r="W90"/>
  <c r="W91" s="1"/>
  <c r="V90"/>
  <c r="V91" s="1"/>
  <c r="U90"/>
  <c r="U91" s="1"/>
  <c r="T90"/>
  <c r="T91" s="1"/>
  <c r="S90"/>
  <c r="S91" s="1"/>
  <c r="R90"/>
  <c r="R91" s="1"/>
  <c r="Q90"/>
  <c r="Q91" s="1"/>
  <c r="P90"/>
  <c r="P91" s="1"/>
  <c r="O90"/>
  <c r="O91" s="1"/>
  <c r="N90"/>
  <c r="N91" s="1"/>
  <c r="M90"/>
  <c r="M91" s="1"/>
  <c r="L90"/>
  <c r="L91" s="1"/>
  <c r="K90"/>
  <c r="K91" s="1"/>
  <c r="J90"/>
  <c r="J91" s="1"/>
  <c r="I90"/>
  <c r="I91" s="1"/>
  <c r="H90"/>
  <c r="H91" s="1"/>
  <c r="G90"/>
  <c r="G91" s="1"/>
  <c r="F90"/>
  <c r="F91" s="1"/>
  <c r="E90"/>
  <c r="E91" s="1"/>
  <c r="D90"/>
  <c r="D91" s="1"/>
  <c r="C90"/>
  <c r="C91" s="1"/>
  <c r="B90"/>
  <c r="B91" s="1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Y85"/>
  <c r="Y86" s="1"/>
  <c r="X85"/>
  <c r="X86" s="1"/>
  <c r="W85"/>
  <c r="W86" s="1"/>
  <c r="V85"/>
  <c r="V86" s="1"/>
  <c r="U85"/>
  <c r="U86" s="1"/>
  <c r="T85"/>
  <c r="T86" s="1"/>
  <c r="S85"/>
  <c r="S86" s="1"/>
  <c r="R85"/>
  <c r="R86" s="1"/>
  <c r="Q85"/>
  <c r="Q86" s="1"/>
  <c r="P85"/>
  <c r="P86" s="1"/>
  <c r="O85"/>
  <c r="O86" s="1"/>
  <c r="N85"/>
  <c r="N86" s="1"/>
  <c r="M85"/>
  <c r="M86" s="1"/>
  <c r="L85"/>
  <c r="L86" s="1"/>
  <c r="K85"/>
  <c r="K86" s="1"/>
  <c r="J85"/>
  <c r="J86" s="1"/>
  <c r="I85"/>
  <c r="I86" s="1"/>
  <c r="H85"/>
  <c r="H86" s="1"/>
  <c r="G85"/>
  <c r="G86" s="1"/>
  <c r="F85"/>
  <c r="F86" s="1"/>
  <c r="E85"/>
  <c r="E86" s="1"/>
  <c r="D85"/>
  <c r="D86" s="1"/>
  <c r="C85"/>
  <c r="C86" s="1"/>
  <c r="B85"/>
  <c r="B86" s="1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Y80"/>
  <c r="Y81" s="1"/>
  <c r="X80"/>
  <c r="X81" s="1"/>
  <c r="W80"/>
  <c r="W81" s="1"/>
  <c r="V80"/>
  <c r="V81" s="1"/>
  <c r="U80"/>
  <c r="U81" s="1"/>
  <c r="T80"/>
  <c r="T81" s="1"/>
  <c r="S80"/>
  <c r="S81" s="1"/>
  <c r="R80"/>
  <c r="R81" s="1"/>
  <c r="Q80"/>
  <c r="Q81" s="1"/>
  <c r="P80"/>
  <c r="P81" s="1"/>
  <c r="O80"/>
  <c r="O81" s="1"/>
  <c r="N80"/>
  <c r="N81" s="1"/>
  <c r="M80"/>
  <c r="M81" s="1"/>
  <c r="L80"/>
  <c r="L81" s="1"/>
  <c r="K80"/>
  <c r="K81" s="1"/>
  <c r="J80"/>
  <c r="J81" s="1"/>
  <c r="I80"/>
  <c r="I81" s="1"/>
  <c r="H80"/>
  <c r="H81" s="1"/>
  <c r="G80"/>
  <c r="G81" s="1"/>
  <c r="I95" s="1"/>
  <c r="F80"/>
  <c r="F81" s="1"/>
  <c r="E80"/>
  <c r="E81" s="1"/>
  <c r="D80"/>
  <c r="D81" s="1"/>
  <c r="C80"/>
  <c r="C81" s="1"/>
  <c r="I94" s="1"/>
  <c r="B80"/>
  <c r="B81" s="1"/>
  <c r="I93" s="1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E95" s="1"/>
  <c r="F79"/>
  <c r="E79"/>
  <c r="D79"/>
  <c r="C79"/>
  <c r="E94" s="1"/>
  <c r="B79"/>
  <c r="E93" s="1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Y74"/>
  <c r="Y75" s="1"/>
  <c r="X74"/>
  <c r="X75" s="1"/>
  <c r="W74"/>
  <c r="W75" s="1"/>
  <c r="V74"/>
  <c r="V75" s="1"/>
  <c r="U74"/>
  <c r="U75" s="1"/>
  <c r="T74"/>
  <c r="T75" s="1"/>
  <c r="S74"/>
  <c r="S75" s="1"/>
  <c r="R74"/>
  <c r="R75" s="1"/>
  <c r="Q74"/>
  <c r="Q75" s="1"/>
  <c r="P74"/>
  <c r="P75" s="1"/>
  <c r="O74"/>
  <c r="O75" s="1"/>
  <c r="N74"/>
  <c r="N75" s="1"/>
  <c r="Y73"/>
  <c r="X73"/>
  <c r="W73"/>
  <c r="V73"/>
  <c r="U73"/>
  <c r="T73"/>
  <c r="S73"/>
  <c r="R73"/>
  <c r="Q73"/>
  <c r="P73"/>
  <c r="O73"/>
  <c r="N73"/>
  <c r="C73"/>
  <c r="Y72"/>
  <c r="X72"/>
  <c r="W72"/>
  <c r="V72"/>
  <c r="U72"/>
  <c r="T72"/>
  <c r="S72"/>
  <c r="R72"/>
  <c r="Q72"/>
  <c r="P72"/>
  <c r="O72"/>
  <c r="N72"/>
  <c r="C72"/>
  <c r="C71"/>
  <c r="Y69"/>
  <c r="Y70" s="1"/>
  <c r="X69"/>
  <c r="X70" s="1"/>
  <c r="W69"/>
  <c r="W70" s="1"/>
  <c r="V69"/>
  <c r="V70" s="1"/>
  <c r="U69"/>
  <c r="U70" s="1"/>
  <c r="T69"/>
  <c r="T70" s="1"/>
  <c r="S69"/>
  <c r="S70" s="1"/>
  <c r="R69"/>
  <c r="R70" s="1"/>
  <c r="Q69"/>
  <c r="Q70" s="1"/>
  <c r="P69"/>
  <c r="P70" s="1"/>
  <c r="O69"/>
  <c r="O70" s="1"/>
  <c r="N69"/>
  <c r="N70" s="1"/>
  <c r="M69"/>
  <c r="M70" s="1"/>
  <c r="L69"/>
  <c r="L70" s="1"/>
  <c r="K69"/>
  <c r="K70" s="1"/>
  <c r="J69"/>
  <c r="J70" s="1"/>
  <c r="I69"/>
  <c r="I70" s="1"/>
  <c r="H69"/>
  <c r="H70" s="1"/>
  <c r="G69"/>
  <c r="G70" s="1"/>
  <c r="I73" s="1"/>
  <c r="F69"/>
  <c r="F70" s="1"/>
  <c r="E69"/>
  <c r="E70" s="1"/>
  <c r="D69"/>
  <c r="D70" s="1"/>
  <c r="C69"/>
  <c r="C70" s="1"/>
  <c r="I72" s="1"/>
  <c r="B69"/>
  <c r="B70" s="1"/>
  <c r="I71" s="1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E73" s="1"/>
  <c r="F68"/>
  <c r="E68"/>
  <c r="D68"/>
  <c r="C68"/>
  <c r="E72" s="1"/>
  <c r="B68"/>
  <c r="E71" s="1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Y62"/>
  <c r="Y63" s="1"/>
  <c r="X62"/>
  <c r="X63" s="1"/>
  <c r="W62"/>
  <c r="W63" s="1"/>
  <c r="V62"/>
  <c r="V63" s="1"/>
  <c r="U62"/>
  <c r="U63" s="1"/>
  <c r="T62"/>
  <c r="T63" s="1"/>
  <c r="C62"/>
  <c r="Y61"/>
  <c r="X61"/>
  <c r="W61"/>
  <c r="V61"/>
  <c r="U61"/>
  <c r="T61"/>
  <c r="C61"/>
  <c r="Y60"/>
  <c r="X60"/>
  <c r="W60"/>
  <c r="V60"/>
  <c r="U60"/>
  <c r="T60"/>
  <c r="C60"/>
  <c r="Y57"/>
  <c r="Y58" s="1"/>
  <c r="X57"/>
  <c r="X58" s="1"/>
  <c r="W57"/>
  <c r="W58" s="1"/>
  <c r="V57"/>
  <c r="V58" s="1"/>
  <c r="U57"/>
  <c r="U58" s="1"/>
  <c r="T57"/>
  <c r="T58" s="1"/>
  <c r="S57"/>
  <c r="S58" s="1"/>
  <c r="R57"/>
  <c r="R58" s="1"/>
  <c r="Q57"/>
  <c r="Q58" s="1"/>
  <c r="P57"/>
  <c r="P58" s="1"/>
  <c r="O57"/>
  <c r="O58" s="1"/>
  <c r="N57"/>
  <c r="N58" s="1"/>
  <c r="M57"/>
  <c r="M58" s="1"/>
  <c r="L57"/>
  <c r="L58" s="1"/>
  <c r="K57"/>
  <c r="K58" s="1"/>
  <c r="J57"/>
  <c r="J58" s="1"/>
  <c r="I57"/>
  <c r="I58" s="1"/>
  <c r="H57"/>
  <c r="H58" s="1"/>
  <c r="G57"/>
  <c r="G58" s="1"/>
  <c r="F57"/>
  <c r="F58" s="1"/>
  <c r="E57"/>
  <c r="E58" s="1"/>
  <c r="D57"/>
  <c r="D58" s="1"/>
  <c r="C57"/>
  <c r="C58" s="1"/>
  <c r="B57"/>
  <c r="B58" s="1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Y52"/>
  <c r="Y53" s="1"/>
  <c r="X52"/>
  <c r="X53" s="1"/>
  <c r="W52"/>
  <c r="W53" s="1"/>
  <c r="V52"/>
  <c r="V53" s="1"/>
  <c r="U52"/>
  <c r="U53" s="1"/>
  <c r="T52"/>
  <c r="T53" s="1"/>
  <c r="S52"/>
  <c r="S53" s="1"/>
  <c r="R52"/>
  <c r="R53" s="1"/>
  <c r="Q52"/>
  <c r="Q53" s="1"/>
  <c r="P52"/>
  <c r="P53" s="1"/>
  <c r="O52"/>
  <c r="O53" s="1"/>
  <c r="N52"/>
  <c r="N53" s="1"/>
  <c r="M52"/>
  <c r="M53" s="1"/>
  <c r="L52"/>
  <c r="L53" s="1"/>
  <c r="K52"/>
  <c r="K53" s="1"/>
  <c r="J52"/>
  <c r="J53" s="1"/>
  <c r="I52"/>
  <c r="I53" s="1"/>
  <c r="H52"/>
  <c r="H53" s="1"/>
  <c r="G52"/>
  <c r="G53" s="1"/>
  <c r="F52"/>
  <c r="F53" s="1"/>
  <c r="E52"/>
  <c r="E53" s="1"/>
  <c r="D52"/>
  <c r="D53" s="1"/>
  <c r="C52"/>
  <c r="C53" s="1"/>
  <c r="B52"/>
  <c r="B53" s="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Y47"/>
  <c r="Y48" s="1"/>
  <c r="X47"/>
  <c r="X48" s="1"/>
  <c r="W47"/>
  <c r="W48" s="1"/>
  <c r="V47"/>
  <c r="V48" s="1"/>
  <c r="U47"/>
  <c r="U48" s="1"/>
  <c r="T47"/>
  <c r="T48" s="1"/>
  <c r="S47"/>
  <c r="S48" s="1"/>
  <c r="R47"/>
  <c r="R48" s="1"/>
  <c r="Q47"/>
  <c r="Q48" s="1"/>
  <c r="P47"/>
  <c r="P48" s="1"/>
  <c r="O47"/>
  <c r="O48" s="1"/>
  <c r="N47"/>
  <c r="N48" s="1"/>
  <c r="M47"/>
  <c r="M48" s="1"/>
  <c r="L47"/>
  <c r="L48" s="1"/>
  <c r="K47"/>
  <c r="K48" s="1"/>
  <c r="J47"/>
  <c r="J48" s="1"/>
  <c r="I47"/>
  <c r="I48" s="1"/>
  <c r="H47"/>
  <c r="H48" s="1"/>
  <c r="G47"/>
  <c r="G48" s="1"/>
  <c r="F47"/>
  <c r="F48" s="1"/>
  <c r="E47"/>
  <c r="E48" s="1"/>
  <c r="D47"/>
  <c r="D48" s="1"/>
  <c r="C47"/>
  <c r="C48" s="1"/>
  <c r="B47"/>
  <c r="B48" s="1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Y42"/>
  <c r="Y43" s="1"/>
  <c r="X42"/>
  <c r="X43" s="1"/>
  <c r="W42"/>
  <c r="W43" s="1"/>
  <c r="V42"/>
  <c r="V43" s="1"/>
  <c r="U42"/>
  <c r="U43" s="1"/>
  <c r="T42"/>
  <c r="T43" s="1"/>
  <c r="S42"/>
  <c r="S43" s="1"/>
  <c r="R42"/>
  <c r="R43" s="1"/>
  <c r="Q42"/>
  <c r="Q43" s="1"/>
  <c r="P42"/>
  <c r="P43" s="1"/>
  <c r="O42"/>
  <c r="O43" s="1"/>
  <c r="N42"/>
  <c r="N43" s="1"/>
  <c r="M42"/>
  <c r="M43" s="1"/>
  <c r="L42"/>
  <c r="L43" s="1"/>
  <c r="K42"/>
  <c r="K43" s="1"/>
  <c r="J42"/>
  <c r="J43" s="1"/>
  <c r="I42"/>
  <c r="I43" s="1"/>
  <c r="H42"/>
  <c r="H43" s="1"/>
  <c r="G42"/>
  <c r="G43" s="1"/>
  <c r="I62" s="1"/>
  <c r="F42"/>
  <c r="F43" s="1"/>
  <c r="E42"/>
  <c r="E43" s="1"/>
  <c r="D42"/>
  <c r="D43" s="1"/>
  <c r="C42"/>
  <c r="C43" s="1"/>
  <c r="I61" s="1"/>
  <c r="B42"/>
  <c r="B43" s="1"/>
  <c r="I60" s="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E62" s="1"/>
  <c r="F41"/>
  <c r="E41"/>
  <c r="D41"/>
  <c r="C41"/>
  <c r="E61" s="1"/>
  <c r="B41"/>
  <c r="E60" s="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C33"/>
  <c r="C32"/>
  <c r="C31"/>
  <c r="Y28"/>
  <c r="Y29" s="1"/>
  <c r="X28"/>
  <c r="X29" s="1"/>
  <c r="W28"/>
  <c r="W29" s="1"/>
  <c r="V28"/>
  <c r="V29" s="1"/>
  <c r="U28"/>
  <c r="U29" s="1"/>
  <c r="T28"/>
  <c r="T29" s="1"/>
  <c r="S28"/>
  <c r="S29" s="1"/>
  <c r="R28"/>
  <c r="R29" s="1"/>
  <c r="Q28"/>
  <c r="Q29" s="1"/>
  <c r="P28"/>
  <c r="P29" s="1"/>
  <c r="O28"/>
  <c r="O29" s="1"/>
  <c r="N28"/>
  <c r="N29" s="1"/>
  <c r="M28"/>
  <c r="M29" s="1"/>
  <c r="L28"/>
  <c r="L29" s="1"/>
  <c r="K28"/>
  <c r="K29" s="1"/>
  <c r="J28"/>
  <c r="J29" s="1"/>
  <c r="I28"/>
  <c r="I29" s="1"/>
  <c r="H28"/>
  <c r="H29" s="1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Y23"/>
  <c r="X23"/>
  <c r="W23"/>
  <c r="W24" s="1"/>
  <c r="V23"/>
  <c r="V24" s="1"/>
  <c r="U23"/>
  <c r="U24" s="1"/>
  <c r="T23"/>
  <c r="T24" s="1"/>
  <c r="S23"/>
  <c r="S24" s="1"/>
  <c r="R23"/>
  <c r="R24" s="1"/>
  <c r="Q23"/>
  <c r="Q24" s="1"/>
  <c r="P23"/>
  <c r="P24" s="1"/>
  <c r="O23"/>
  <c r="O24" s="1"/>
  <c r="N23"/>
  <c r="N24" s="1"/>
  <c r="M23"/>
  <c r="M24" s="1"/>
  <c r="L23"/>
  <c r="L24" s="1"/>
  <c r="K23"/>
  <c r="K24" s="1"/>
  <c r="J23"/>
  <c r="J24" s="1"/>
  <c r="I23"/>
  <c r="I24" s="1"/>
  <c r="H23"/>
  <c r="H24" s="1"/>
  <c r="G23"/>
  <c r="G24" s="1"/>
  <c r="F23"/>
  <c r="F24" s="1"/>
  <c r="E23"/>
  <c r="E24" s="1"/>
  <c r="D23"/>
  <c r="D24" s="1"/>
  <c r="C23"/>
  <c r="C24" s="1"/>
  <c r="I32" s="1"/>
  <c r="B23"/>
  <c r="B24" s="1"/>
  <c r="I31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E33" s="1"/>
  <c r="D22"/>
  <c r="C22"/>
  <c r="E32" s="1"/>
  <c r="B22"/>
  <c r="E31" s="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C16"/>
  <c r="C15"/>
  <c r="C14"/>
  <c r="S11"/>
  <c r="S12" s="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11"/>
  <c r="B12" s="1"/>
  <c r="S10"/>
  <c r="R10"/>
  <c r="Q10"/>
  <c r="P10"/>
  <c r="O10"/>
  <c r="M10"/>
  <c r="L10"/>
  <c r="K10"/>
  <c r="J10"/>
  <c r="I10"/>
  <c r="H10"/>
  <c r="G10"/>
  <c r="F10"/>
  <c r="E10"/>
  <c r="D10"/>
  <c r="C10"/>
  <c r="B10"/>
  <c r="S9"/>
  <c r="R9"/>
  <c r="Q9"/>
  <c r="P9"/>
  <c r="O9"/>
  <c r="N9"/>
  <c r="M9"/>
  <c r="L9"/>
  <c r="K9"/>
  <c r="J9"/>
  <c r="I9"/>
  <c r="H9"/>
  <c r="G9"/>
  <c r="F9"/>
  <c r="E9"/>
  <c r="D9"/>
  <c r="C9"/>
  <c r="B9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I16" s="1"/>
  <c r="F6"/>
  <c r="F7" s="1"/>
  <c r="E6"/>
  <c r="E7" s="1"/>
  <c r="D6"/>
  <c r="D7" s="1"/>
  <c r="C6"/>
  <c r="C7" s="1"/>
  <c r="I15" s="1"/>
  <c r="B6"/>
  <c r="B7" s="1"/>
  <c r="I14" s="1"/>
  <c r="Y5"/>
  <c r="X5"/>
  <c r="W5"/>
  <c r="V5"/>
  <c r="U5"/>
  <c r="T5"/>
  <c r="S5"/>
  <c r="R5"/>
  <c r="Q5"/>
  <c r="P5"/>
  <c r="O5"/>
  <c r="N5"/>
  <c r="M5"/>
  <c r="L5"/>
  <c r="K5"/>
  <c r="J5"/>
  <c r="I5"/>
  <c r="H5"/>
  <c r="G5"/>
  <c r="E16" s="1"/>
  <c r="S272" s="1"/>
  <c r="F5"/>
  <c r="E5"/>
  <c r="D5"/>
  <c r="C5"/>
  <c r="E15" s="1"/>
  <c r="H273" s="1"/>
  <c r="B5"/>
  <c r="E14" s="1"/>
  <c r="H272" s="1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X24" l="1"/>
  <c r="Y24"/>
  <c r="I33" s="1"/>
  <c r="F181"/>
  <c r="G181"/>
  <c r="H181"/>
  <c r="I183" s="1"/>
  <c r="L272" s="1"/>
  <c r="M302" s="1"/>
  <c r="I181"/>
  <c r="I184" s="1"/>
  <c r="L273" s="1"/>
  <c r="M303" s="1"/>
  <c r="J181"/>
  <c r="K181"/>
  <c r="L181"/>
  <c r="M181"/>
  <c r="N181"/>
  <c r="O181"/>
  <c r="P181"/>
  <c r="Q181"/>
  <c r="R181"/>
  <c r="S181"/>
  <c r="T181"/>
  <c r="U181"/>
  <c r="V181"/>
  <c r="W181"/>
  <c r="X181"/>
  <c r="Y181"/>
  <c r="I185" l="1"/>
  <c r="W272" s="1"/>
</calcChain>
</file>

<file path=xl/sharedStrings.xml><?xml version="1.0" encoding="utf-8"?>
<sst xmlns="http://schemas.openxmlformats.org/spreadsheetml/2006/main" count="705" uniqueCount="89">
  <si>
    <t>по данным замеров 17.06.15г.</t>
  </si>
  <si>
    <t>Ив-1</t>
  </si>
  <si>
    <t>ф. 601</t>
  </si>
  <si>
    <t>ф. 602</t>
  </si>
  <si>
    <t>ф. 607</t>
  </si>
  <si>
    <t>ф. 608</t>
  </si>
  <si>
    <t>I, А</t>
  </si>
  <si>
    <t>U, кВ</t>
  </si>
  <si>
    <t>Р, МВт</t>
  </si>
  <si>
    <t>ф. 642</t>
  </si>
  <si>
    <t>ф. 639</t>
  </si>
  <si>
    <t>ф. 606</t>
  </si>
  <si>
    <t>Итого:</t>
  </si>
  <si>
    <t>на</t>
  </si>
  <si>
    <t>I=</t>
  </si>
  <si>
    <t>А;</t>
  </si>
  <si>
    <t>Р=</t>
  </si>
  <si>
    <t>МВт</t>
  </si>
  <si>
    <t>Ив-2</t>
  </si>
  <si>
    <t>ф. 605</t>
  </si>
  <si>
    <t>ф. 609</t>
  </si>
  <si>
    <t>ф. 612</t>
  </si>
  <si>
    <t>ф. 615</t>
  </si>
  <si>
    <t>ф. 617</t>
  </si>
  <si>
    <t>ф. 613</t>
  </si>
  <si>
    <t>Ив-4</t>
  </si>
  <si>
    <t>ф. 632</t>
  </si>
  <si>
    <t>ф. 614</t>
  </si>
  <si>
    <t>ф. 604</t>
  </si>
  <si>
    <t>ф. 626</t>
  </si>
  <si>
    <t>ф. 630</t>
  </si>
  <si>
    <t>ф. 638</t>
  </si>
  <si>
    <t>ф. 653</t>
  </si>
  <si>
    <t>ф. 651</t>
  </si>
  <si>
    <t>ф. 665</t>
  </si>
  <si>
    <t>ф. 640</t>
  </si>
  <si>
    <t>ф. 636</t>
  </si>
  <si>
    <t>ф.622</t>
  </si>
  <si>
    <t>ф.655</t>
  </si>
  <si>
    <t>ф.662</t>
  </si>
  <si>
    <t>Ив-5</t>
  </si>
  <si>
    <t>ф. 625</t>
  </si>
  <si>
    <t>ф. 619</t>
  </si>
  <si>
    <t>ф. 620</t>
  </si>
  <si>
    <t>Ив-6</t>
  </si>
  <si>
    <t>ф. 623</t>
  </si>
  <si>
    <t>ф. 631</t>
  </si>
  <si>
    <t>ф. 622</t>
  </si>
  <si>
    <t>ф. 603</t>
  </si>
  <si>
    <t>ф. 635</t>
  </si>
  <si>
    <t>ф. 618</t>
  </si>
  <si>
    <t>ф.624</t>
  </si>
  <si>
    <t>Ив-7</t>
  </si>
  <si>
    <t>Ив-9</t>
  </si>
  <si>
    <t>ф. 610</t>
  </si>
  <si>
    <t>ф. 616</t>
  </si>
  <si>
    <t>ф. 611</t>
  </si>
  <si>
    <t>Ив-10</t>
  </si>
  <si>
    <t>ф. 634</t>
  </si>
  <si>
    <t>ф. 654</t>
  </si>
  <si>
    <t>ф. 658</t>
  </si>
  <si>
    <t>Ив-11</t>
  </si>
  <si>
    <t>Ив-12</t>
  </si>
  <si>
    <t>8 Марта</t>
  </si>
  <si>
    <t>Ив-14</t>
  </si>
  <si>
    <t>Ив-15</t>
  </si>
  <si>
    <t>ф. 633</t>
  </si>
  <si>
    <t>Строммаш</t>
  </si>
  <si>
    <t>Фатэкс</t>
  </si>
  <si>
    <t>ф. ТП-59</t>
  </si>
  <si>
    <t>Кранэкс</t>
  </si>
  <si>
    <t>ТЭЦ-2</t>
  </si>
  <si>
    <t>ф.1 РП-2</t>
  </si>
  <si>
    <t>ф.1 РП-4</t>
  </si>
  <si>
    <t>ф.2 РП-2</t>
  </si>
  <si>
    <t>ф.3 РП-2</t>
  </si>
  <si>
    <t>ф.2 РП-4</t>
  </si>
  <si>
    <t>ТЭЦ-1</t>
  </si>
  <si>
    <t>ф. ТП-102</t>
  </si>
  <si>
    <t>ф.2 РП-9</t>
  </si>
  <si>
    <t>ф.ТП-837</t>
  </si>
  <si>
    <t>Общее потребление от ИСК:</t>
  </si>
  <si>
    <t>Общее потребление от ТГК:</t>
  </si>
  <si>
    <t>Потребление от Ив-12:</t>
  </si>
  <si>
    <t>Потребление от КРАНЭКС:</t>
  </si>
  <si>
    <t>Потребление от Фатэкс:</t>
  </si>
  <si>
    <t>Общее потребление ИвГЭС:</t>
  </si>
  <si>
    <t>(cos ф=0,8)</t>
  </si>
  <si>
    <t>Результаты контрольных замеров электрических параметров режимов работы оборудования объектов электросетевого хозяйства (замеры потокораспределения, нагрузок и уровней напряжения) ИвГЭС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</si>
</sst>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&quot;р.&quot;"/>
  </numFmts>
  <fonts count="14">
    <font>
      <sz val="11"/>
      <color theme="1"/>
      <name val="Calibri"/>
      <family val="2"/>
      <charset val="204"/>
      <scheme val="minor"/>
    </font>
    <font>
      <b/>
      <sz val="10"/>
      <color indexed="21"/>
      <name val="Times New Roman"/>
      <family val="1"/>
    </font>
    <font>
      <sz val="10"/>
      <color indexed="21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9"/>
      <color indexed="14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/>
    <xf numFmtId="0" fontId="5" fillId="0" borderId="0" xfId="0" applyFont="1"/>
    <xf numFmtId="0" fontId="5" fillId="0" borderId="2" xfId="0" applyFont="1" applyBorder="1" applyAlignment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0" fontId="5" fillId="0" borderId="3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0" fontId="0" fillId="0" borderId="0" xfId="0" applyFill="1"/>
    <xf numFmtId="164" fontId="8" fillId="0" borderId="0" xfId="0" applyNumberFormat="1" applyFont="1"/>
    <xf numFmtId="165" fontId="8" fillId="0" borderId="0" xfId="0" applyNumberFormat="1" applyFont="1" applyFill="1" applyAlignment="1">
      <alignment horizontal="center"/>
    </xf>
    <xf numFmtId="164" fontId="6" fillId="0" borderId="0" xfId="0" applyNumberFormat="1" applyFont="1" applyBorder="1"/>
    <xf numFmtId="164" fontId="6" fillId="0" borderId="0" xfId="0" applyNumberFormat="1" applyFont="1" applyFill="1" applyBorder="1"/>
    <xf numFmtId="0" fontId="0" fillId="0" borderId="0" xfId="0" applyFont="1"/>
    <xf numFmtId="0" fontId="4" fillId="0" borderId="9" xfId="0" applyFont="1" applyBorder="1" applyAlignment="1">
      <alignment horizontal="center"/>
    </xf>
    <xf numFmtId="0" fontId="5" fillId="0" borderId="2" xfId="0" quotePrefix="1" applyFont="1" applyBorder="1"/>
    <xf numFmtId="165" fontId="9" fillId="0" borderId="0" xfId="0" applyNumberFormat="1" applyFont="1" applyAlignment="1">
      <alignment horizontal="right"/>
    </xf>
    <xf numFmtId="165" fontId="9" fillId="0" borderId="0" xfId="0" applyNumberFormat="1" applyFont="1"/>
    <xf numFmtId="0" fontId="10" fillId="0" borderId="2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2" borderId="0" xfId="0" applyFill="1"/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/>
    <xf numFmtId="164" fontId="11" fillId="0" borderId="0" xfId="0" applyNumberFormat="1" applyFont="1"/>
    <xf numFmtId="165" fontId="6" fillId="0" borderId="0" xfId="0" applyNumberFormat="1" applyFont="1" applyAlignment="1"/>
    <xf numFmtId="0" fontId="6" fillId="0" borderId="0" xfId="0" applyFont="1" applyBorder="1" applyAlignment="1">
      <alignment horizontal="center"/>
    </xf>
    <xf numFmtId="165" fontId="7" fillId="0" borderId="0" xfId="0" applyNumberFormat="1" applyFont="1" applyAlignment="1"/>
    <xf numFmtId="164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5" fillId="2" borderId="0" xfId="0" applyFont="1" applyFill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/>
    <xf numFmtId="165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2;&#1085;&#1085;&#1099;&#1077;%20&#1079;&#1072;&#1084;&#1077;&#1088;&#1086;&#1074;%20&#1051;&#1045;&#1058;&#1054;%202015%20&#1044;&#1051;&#1071;%20&#1055;&#1058;&#1054;%20&#1089;%20&#1076;&#1072;&#1085;&#1085;&#1099;&#1084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ры РП"/>
      <sheetName val="Замеры ИСК"/>
      <sheetName val="Потребление"/>
    </sheetNames>
    <sheetDataSet>
      <sheetData sheetId="0">
        <row r="4">
          <cell r="E4" t="str">
            <v>4.00</v>
          </cell>
          <cell r="F4" t="str">
            <v>9.00</v>
          </cell>
          <cell r="G4" t="str">
            <v>14.00</v>
          </cell>
          <cell r="H4" t="str">
            <v>18.00</v>
          </cell>
          <cell r="I4" t="str">
            <v>20.00</v>
          </cell>
          <cell r="J4" t="str">
            <v>22.00</v>
          </cell>
        </row>
        <row r="6">
          <cell r="E6">
            <v>19.600000000000001</v>
          </cell>
          <cell r="F6">
            <v>53.8</v>
          </cell>
          <cell r="G6">
            <v>57.6</v>
          </cell>
          <cell r="H6">
            <v>74.400000000000006</v>
          </cell>
          <cell r="I6">
            <v>37.700000000000003</v>
          </cell>
          <cell r="J6">
            <v>43.2</v>
          </cell>
        </row>
        <row r="10">
          <cell r="E10">
            <v>82.700000000000017</v>
          </cell>
          <cell r="F10">
            <v>138.99999999999997</v>
          </cell>
          <cell r="G10">
            <v>143.19999999999999</v>
          </cell>
          <cell r="H10">
            <v>145.1</v>
          </cell>
          <cell r="I10">
            <v>155.79999999999998</v>
          </cell>
          <cell r="J10">
            <v>169.29999999999998</v>
          </cell>
        </row>
        <row r="17">
          <cell r="E17">
            <v>42.2</v>
          </cell>
          <cell r="F17">
            <v>63.400000000000006</v>
          </cell>
          <cell r="G17">
            <v>77.900000000000006</v>
          </cell>
          <cell r="H17">
            <v>63.7</v>
          </cell>
          <cell r="I17">
            <v>71.3</v>
          </cell>
          <cell r="J17">
            <v>46.5</v>
          </cell>
        </row>
        <row r="23">
          <cell r="E23">
            <v>49.800000000000004</v>
          </cell>
          <cell r="F23">
            <v>86.1</v>
          </cell>
          <cell r="G23">
            <v>291.10000000000002</v>
          </cell>
          <cell r="H23">
            <v>63.600000000000009</v>
          </cell>
          <cell r="I23">
            <v>67.8</v>
          </cell>
          <cell r="J23">
            <v>63.7</v>
          </cell>
        </row>
        <row r="31">
          <cell r="E31">
            <v>13.7</v>
          </cell>
          <cell r="F31">
            <v>54.3</v>
          </cell>
          <cell r="G31">
            <v>34.400000000000006</v>
          </cell>
          <cell r="H31">
            <v>17.600000000000001</v>
          </cell>
          <cell r="I31">
            <v>14.1</v>
          </cell>
          <cell r="J31">
            <v>13.9</v>
          </cell>
        </row>
        <row r="44">
          <cell r="E44">
            <v>44.7</v>
          </cell>
          <cell r="F44">
            <v>104.4</v>
          </cell>
          <cell r="G44">
            <v>114.3</v>
          </cell>
          <cell r="H44">
            <v>94.2</v>
          </cell>
          <cell r="I44">
            <v>82</v>
          </cell>
          <cell r="J44">
            <v>77</v>
          </cell>
        </row>
        <row r="58">
          <cell r="E58">
            <v>67.100000000000009</v>
          </cell>
          <cell r="F58">
            <v>147.20000000000002</v>
          </cell>
          <cell r="G58">
            <v>163</v>
          </cell>
          <cell r="H58">
            <v>134.70000000000002</v>
          </cell>
          <cell r="I58">
            <v>139.6</v>
          </cell>
          <cell r="J58">
            <v>142.6</v>
          </cell>
        </row>
        <row r="65">
          <cell r="E65">
            <v>69.2</v>
          </cell>
          <cell r="F65">
            <v>128.1</v>
          </cell>
          <cell r="G65">
            <v>140.9</v>
          </cell>
          <cell r="H65">
            <v>128</v>
          </cell>
          <cell r="I65">
            <v>124.7</v>
          </cell>
          <cell r="J65">
            <v>125.3</v>
          </cell>
        </row>
        <row r="73">
          <cell r="E73">
            <v>73</v>
          </cell>
          <cell r="F73">
            <v>126</v>
          </cell>
          <cell r="G73">
            <v>98.9</v>
          </cell>
          <cell r="H73">
            <v>124.5</v>
          </cell>
          <cell r="I73">
            <v>146.79999999999998</v>
          </cell>
          <cell r="J73">
            <v>160.1</v>
          </cell>
        </row>
        <row r="79">
          <cell r="E79">
            <v>107.6</v>
          </cell>
          <cell r="F79">
            <v>193.5</v>
          </cell>
          <cell r="G79">
            <v>179.2</v>
          </cell>
          <cell r="H79">
            <v>169.7</v>
          </cell>
          <cell r="I79">
            <v>181.60000000000002</v>
          </cell>
          <cell r="J79">
            <v>205.7</v>
          </cell>
        </row>
        <row r="87">
          <cell r="E87">
            <v>45.8</v>
          </cell>
          <cell r="F87">
            <v>120.2</v>
          </cell>
          <cell r="G87">
            <v>120.1</v>
          </cell>
          <cell r="H87">
            <v>83.4</v>
          </cell>
          <cell r="I87">
            <v>68.7</v>
          </cell>
          <cell r="J87">
            <v>70.7</v>
          </cell>
        </row>
        <row r="96">
          <cell r="E96">
            <v>0.1</v>
          </cell>
          <cell r="F96">
            <v>19.099999999999998</v>
          </cell>
          <cell r="G96">
            <v>10.3</v>
          </cell>
          <cell r="H96">
            <v>1.7000000000000002</v>
          </cell>
          <cell r="I96">
            <v>0.1</v>
          </cell>
          <cell r="J96">
            <v>0.1</v>
          </cell>
        </row>
        <row r="111">
          <cell r="E111">
            <v>94.9</v>
          </cell>
          <cell r="F111">
            <v>136.4</v>
          </cell>
          <cell r="G111">
            <v>144.89999999999998</v>
          </cell>
          <cell r="H111">
            <v>138.29999999999998</v>
          </cell>
          <cell r="I111">
            <v>162.5</v>
          </cell>
          <cell r="J111">
            <v>168.89999999999998</v>
          </cell>
        </row>
        <row r="119">
          <cell r="E119">
            <v>53.3</v>
          </cell>
          <cell r="F119">
            <v>117.6</v>
          </cell>
          <cell r="G119">
            <v>125</v>
          </cell>
          <cell r="H119">
            <v>88.2</v>
          </cell>
          <cell r="I119">
            <v>100.6</v>
          </cell>
          <cell r="J119">
            <v>113.4</v>
          </cell>
        </row>
        <row r="129">
          <cell r="E129">
            <v>87.6</v>
          </cell>
          <cell r="F129">
            <v>170.3</v>
          </cell>
          <cell r="G129">
            <v>176.2</v>
          </cell>
          <cell r="H129">
            <v>156.60000000000002</v>
          </cell>
          <cell r="I129">
            <v>172.4</v>
          </cell>
          <cell r="J129">
            <v>181.8</v>
          </cell>
        </row>
        <row r="136">
          <cell r="E136">
            <v>66.900000000000006</v>
          </cell>
          <cell r="F136">
            <v>143.69999999999999</v>
          </cell>
          <cell r="G136">
            <v>164.4</v>
          </cell>
          <cell r="H136">
            <v>133.80000000000001</v>
          </cell>
          <cell r="I136">
            <v>132.20000000000002</v>
          </cell>
          <cell r="J136">
            <v>139</v>
          </cell>
        </row>
        <row r="143">
          <cell r="E143">
            <v>73.199999999999989</v>
          </cell>
          <cell r="F143">
            <v>140</v>
          </cell>
          <cell r="G143">
            <v>147.40000000000003</v>
          </cell>
          <cell r="H143">
            <v>133.6</v>
          </cell>
          <cell r="I143">
            <v>147.9</v>
          </cell>
          <cell r="J143">
            <v>141.19999999999999</v>
          </cell>
        </row>
        <row r="149">
          <cell r="E149">
            <v>44</v>
          </cell>
          <cell r="F149">
            <v>81</v>
          </cell>
          <cell r="G149">
            <v>98</v>
          </cell>
          <cell r="H149">
            <v>88</v>
          </cell>
          <cell r="I149">
            <v>79</v>
          </cell>
          <cell r="J149">
            <v>79</v>
          </cell>
        </row>
        <row r="153">
          <cell r="E153">
            <v>76.600000000000009</v>
          </cell>
          <cell r="F153">
            <v>215.20000000000002</v>
          </cell>
          <cell r="G153">
            <v>178.5</v>
          </cell>
          <cell r="H153">
            <v>137.10000000000002</v>
          </cell>
          <cell r="I153">
            <v>142.5</v>
          </cell>
          <cell r="J153">
            <v>144.5</v>
          </cell>
        </row>
        <row r="165">
          <cell r="E165">
            <v>27.400000000000002</v>
          </cell>
          <cell r="F165">
            <v>101.1</v>
          </cell>
          <cell r="G165">
            <v>94</v>
          </cell>
          <cell r="H165">
            <v>42.3</v>
          </cell>
          <cell r="I165">
            <v>49.5</v>
          </cell>
          <cell r="J165">
            <v>50.1</v>
          </cell>
        </row>
        <row r="172">
          <cell r="E172">
            <v>87.4</v>
          </cell>
          <cell r="F172">
            <v>171.7</v>
          </cell>
          <cell r="G172">
            <v>164.4</v>
          </cell>
          <cell r="H172">
            <v>143.5</v>
          </cell>
          <cell r="I172">
            <v>149.30000000000001</v>
          </cell>
          <cell r="J172">
            <v>152.69999999999999</v>
          </cell>
        </row>
        <row r="177">
          <cell r="E177">
            <v>43.800000000000004</v>
          </cell>
          <cell r="F177">
            <v>73.899999999999991</v>
          </cell>
          <cell r="G177">
            <v>75.599999999999994</v>
          </cell>
          <cell r="H177">
            <v>77.199999999999989</v>
          </cell>
          <cell r="I177">
            <v>88.3</v>
          </cell>
          <cell r="J177">
            <v>93.4</v>
          </cell>
        </row>
        <row r="183">
          <cell r="E183">
            <v>80</v>
          </cell>
          <cell r="F183">
            <v>54.2</v>
          </cell>
          <cell r="G183">
            <v>51.3</v>
          </cell>
          <cell r="H183">
            <v>49.3</v>
          </cell>
          <cell r="I183">
            <v>56.5</v>
          </cell>
          <cell r="J183">
            <v>67.5</v>
          </cell>
        </row>
        <row r="187">
          <cell r="E187">
            <v>38.1</v>
          </cell>
          <cell r="F187">
            <v>74.3</v>
          </cell>
          <cell r="G187">
            <v>74.400000000000006</v>
          </cell>
          <cell r="H187">
            <v>73.400000000000006</v>
          </cell>
          <cell r="I187">
            <v>79.099999999999994</v>
          </cell>
          <cell r="J187">
            <v>86.5</v>
          </cell>
        </row>
        <row r="193">
          <cell r="E193">
            <v>44.900000000000006</v>
          </cell>
          <cell r="F193">
            <v>79.3</v>
          </cell>
          <cell r="G193">
            <v>86.8</v>
          </cell>
          <cell r="H193">
            <v>73.600000000000009</v>
          </cell>
          <cell r="I193">
            <v>247.3</v>
          </cell>
          <cell r="J193">
            <v>66.900000000000006</v>
          </cell>
        </row>
        <row r="201">
          <cell r="E201">
            <v>93.8</v>
          </cell>
          <cell r="F201">
            <v>172.89999999999998</v>
          </cell>
          <cell r="G201">
            <v>170.3</v>
          </cell>
          <cell r="H201">
            <v>166</v>
          </cell>
          <cell r="I201">
            <v>158.19999999999999</v>
          </cell>
          <cell r="J201">
            <v>180.7</v>
          </cell>
        </row>
        <row r="209">
          <cell r="E209">
            <v>66.3</v>
          </cell>
          <cell r="F209">
            <v>105.5</v>
          </cell>
          <cell r="G209">
            <v>108.7</v>
          </cell>
          <cell r="H209">
            <v>110.19999999999999</v>
          </cell>
          <cell r="I209">
            <v>130.4</v>
          </cell>
          <cell r="J209">
            <v>132.19999999999999</v>
          </cell>
        </row>
        <row r="219">
          <cell r="E219">
            <v>98.6</v>
          </cell>
          <cell r="F219">
            <v>168.5</v>
          </cell>
          <cell r="G219">
            <v>175.2</v>
          </cell>
          <cell r="H219">
            <v>184.9</v>
          </cell>
          <cell r="I219">
            <v>185.4</v>
          </cell>
          <cell r="J219">
            <v>189.3</v>
          </cell>
        </row>
        <row r="224">
          <cell r="E224">
            <v>48.5</v>
          </cell>
          <cell r="F224">
            <v>80.5</v>
          </cell>
          <cell r="G224">
            <v>75.900000000000006</v>
          </cell>
          <cell r="H224">
            <v>83.8</v>
          </cell>
          <cell r="I224">
            <v>100.3</v>
          </cell>
          <cell r="J224">
            <v>108</v>
          </cell>
        </row>
        <row r="229">
          <cell r="E229">
            <v>47.4</v>
          </cell>
          <cell r="F229">
            <v>69.900000000000006</v>
          </cell>
          <cell r="G229">
            <v>67.400000000000006</v>
          </cell>
          <cell r="H229">
            <v>62.3</v>
          </cell>
          <cell r="I229">
            <v>70</v>
          </cell>
          <cell r="J229">
            <v>73.300000000000011</v>
          </cell>
        </row>
        <row r="235">
          <cell r="E235">
            <v>18.5</v>
          </cell>
          <cell r="F235">
            <v>34.1</v>
          </cell>
          <cell r="G235">
            <v>29.099999999999998</v>
          </cell>
          <cell r="H235">
            <v>31.9</v>
          </cell>
          <cell r="I235">
            <v>38.799999999999997</v>
          </cell>
          <cell r="J235">
            <v>39.5</v>
          </cell>
        </row>
        <row r="241">
          <cell r="E241">
            <v>47.4</v>
          </cell>
          <cell r="F241">
            <v>71.8</v>
          </cell>
          <cell r="G241">
            <v>73.900000000000006</v>
          </cell>
          <cell r="H241">
            <v>82.7</v>
          </cell>
          <cell r="I241">
            <v>96.5</v>
          </cell>
          <cell r="J241">
            <v>99.2</v>
          </cell>
        </row>
        <row r="245">
          <cell r="E245">
            <v>115.69999999999999</v>
          </cell>
          <cell r="F245">
            <v>193.7</v>
          </cell>
          <cell r="G245">
            <v>186.3</v>
          </cell>
          <cell r="H245">
            <v>201.20000000000002</v>
          </cell>
          <cell r="I245">
            <v>244.60000000000002</v>
          </cell>
          <cell r="J245">
            <v>251.6</v>
          </cell>
        </row>
        <row r="251">
          <cell r="E251">
            <v>74.8</v>
          </cell>
          <cell r="F251">
            <v>134.1</v>
          </cell>
          <cell r="G251">
            <v>125.1</v>
          </cell>
          <cell r="H251">
            <v>131.9</v>
          </cell>
          <cell r="I251">
            <v>144.1</v>
          </cell>
          <cell r="J251">
            <v>140.6</v>
          </cell>
        </row>
        <row r="257">
          <cell r="E257">
            <v>28</v>
          </cell>
          <cell r="F257">
            <v>51.7</v>
          </cell>
          <cell r="G257">
            <v>49.900000000000006</v>
          </cell>
          <cell r="H257">
            <v>51.1</v>
          </cell>
          <cell r="I257">
            <v>58.9</v>
          </cell>
          <cell r="J257">
            <v>62</v>
          </cell>
        </row>
        <row r="263">
          <cell r="E263">
            <v>31.2</v>
          </cell>
          <cell r="F263">
            <v>62.999999999999993</v>
          </cell>
          <cell r="G263">
            <v>59.9</v>
          </cell>
          <cell r="H263">
            <v>52.500000000000007</v>
          </cell>
          <cell r="I263">
            <v>61.099999999999994</v>
          </cell>
          <cell r="J263">
            <v>61.5</v>
          </cell>
        </row>
        <row r="267">
          <cell r="E267">
            <v>43.9</v>
          </cell>
          <cell r="F267">
            <v>88.9</v>
          </cell>
          <cell r="G267">
            <v>88.399999999999991</v>
          </cell>
          <cell r="H267">
            <v>81.899999999999991</v>
          </cell>
          <cell r="I267">
            <v>90.1</v>
          </cell>
          <cell r="J267">
            <v>94.1</v>
          </cell>
        </row>
        <row r="275">
          <cell r="E275">
            <v>65.3</v>
          </cell>
          <cell r="F275">
            <v>181.50000000000003</v>
          </cell>
          <cell r="G275">
            <v>195.8</v>
          </cell>
          <cell r="H275">
            <v>139.4</v>
          </cell>
          <cell r="I275">
            <v>123.1</v>
          </cell>
          <cell r="J275">
            <v>116.39999999999999</v>
          </cell>
        </row>
        <row r="283">
          <cell r="E283">
            <v>22.5</v>
          </cell>
          <cell r="F283">
            <v>59.499999999999993</v>
          </cell>
          <cell r="G283">
            <v>70.600000000000009</v>
          </cell>
          <cell r="H283">
            <v>50.5</v>
          </cell>
          <cell r="I283">
            <v>46.499999999999993</v>
          </cell>
          <cell r="J283">
            <v>46</v>
          </cell>
        </row>
        <row r="291">
          <cell r="E291">
            <v>49.800000000000004</v>
          </cell>
          <cell r="F291">
            <v>97.699999999999989</v>
          </cell>
          <cell r="G291">
            <v>94.8</v>
          </cell>
          <cell r="H291">
            <v>86.4</v>
          </cell>
          <cell r="I291">
            <v>94.1</v>
          </cell>
          <cell r="J291">
            <v>111.9</v>
          </cell>
        </row>
        <row r="298">
          <cell r="E298">
            <v>29.700000000000003</v>
          </cell>
          <cell r="F298">
            <v>57.2</v>
          </cell>
          <cell r="G298">
            <v>55.3</v>
          </cell>
          <cell r="H298">
            <v>51.6</v>
          </cell>
          <cell r="I298">
            <v>62</v>
          </cell>
          <cell r="J298">
            <v>68.2</v>
          </cell>
        </row>
        <row r="304">
          <cell r="E304">
            <v>24.5</v>
          </cell>
          <cell r="F304">
            <v>49.599999999999994</v>
          </cell>
          <cell r="G304">
            <v>52.2</v>
          </cell>
          <cell r="H304">
            <v>25.8</v>
          </cell>
          <cell r="I304">
            <v>24.3</v>
          </cell>
          <cell r="J304">
            <v>24.1</v>
          </cell>
        </row>
        <row r="311">
          <cell r="E311">
            <v>19.7</v>
          </cell>
          <cell r="F311">
            <v>54.9</v>
          </cell>
          <cell r="G311">
            <v>26.7</v>
          </cell>
          <cell r="H311">
            <v>20.9</v>
          </cell>
          <cell r="I311">
            <v>18.7</v>
          </cell>
          <cell r="J311">
            <v>19.5</v>
          </cell>
        </row>
        <row r="320">
          <cell r="E320">
            <v>8.8000000000000007</v>
          </cell>
          <cell r="F320">
            <v>13.8</v>
          </cell>
          <cell r="G320">
            <v>11.4</v>
          </cell>
          <cell r="H320">
            <v>12.6</v>
          </cell>
          <cell r="I320">
            <v>12.299999999999999</v>
          </cell>
          <cell r="J320">
            <v>14.4</v>
          </cell>
        </row>
        <row r="329">
          <cell r="E329">
            <v>26.1</v>
          </cell>
          <cell r="F329">
            <v>37.099999999999994</v>
          </cell>
          <cell r="G329">
            <v>37.5</v>
          </cell>
          <cell r="H329">
            <v>35.400000000000006</v>
          </cell>
          <cell r="I329">
            <v>40.200000000000003</v>
          </cell>
          <cell r="J329">
            <v>37.199999999999996</v>
          </cell>
        </row>
        <row r="335">
          <cell r="E335">
            <v>42</v>
          </cell>
          <cell r="F335">
            <v>78</v>
          </cell>
          <cell r="G335">
            <v>76</v>
          </cell>
          <cell r="H335">
            <v>84</v>
          </cell>
          <cell r="I335">
            <v>82</v>
          </cell>
          <cell r="J335">
            <v>77</v>
          </cell>
        </row>
        <row r="338">
          <cell r="E338">
            <v>33.4</v>
          </cell>
          <cell r="F338">
            <v>53</v>
          </cell>
          <cell r="G338">
            <v>51</v>
          </cell>
          <cell r="H338">
            <v>59</v>
          </cell>
          <cell r="I338">
            <v>59.4</v>
          </cell>
          <cell r="J338">
            <v>57.4</v>
          </cell>
        </row>
        <row r="348">
          <cell r="E348">
            <v>29.2</v>
          </cell>
          <cell r="F348">
            <v>45.5</v>
          </cell>
          <cell r="G348">
            <v>46.2</v>
          </cell>
          <cell r="H348">
            <v>55.599999999999994</v>
          </cell>
          <cell r="I348">
            <v>65.900000000000006</v>
          </cell>
          <cell r="J348">
            <v>78.099999999999994</v>
          </cell>
        </row>
        <row r="354">
          <cell r="E354">
            <v>17.3</v>
          </cell>
          <cell r="F354">
            <v>53.6</v>
          </cell>
          <cell r="G354">
            <v>73.599999999999994</v>
          </cell>
          <cell r="H354">
            <v>55</v>
          </cell>
          <cell r="I354">
            <v>35.5</v>
          </cell>
          <cell r="J354">
            <v>30.3</v>
          </cell>
        </row>
        <row r="359">
          <cell r="E359">
            <v>21.4</v>
          </cell>
          <cell r="F359">
            <v>49.8</v>
          </cell>
          <cell r="G359">
            <v>79.7</v>
          </cell>
          <cell r="H359">
            <v>65</v>
          </cell>
          <cell r="I359">
            <v>45.699999999999996</v>
          </cell>
          <cell r="J359">
            <v>37.199999999999996</v>
          </cell>
        </row>
        <row r="366">
          <cell r="E366">
            <v>17.899999999999999</v>
          </cell>
          <cell r="F366">
            <v>35.599999999999994</v>
          </cell>
          <cell r="G366">
            <v>33.9</v>
          </cell>
          <cell r="H366">
            <v>37.299999999999997</v>
          </cell>
          <cell r="I366">
            <v>45.2</v>
          </cell>
          <cell r="J366">
            <v>44.2</v>
          </cell>
        </row>
        <row r="372">
          <cell r="E372">
            <v>3.6</v>
          </cell>
          <cell r="F372">
            <v>7.1</v>
          </cell>
          <cell r="G372">
            <v>5.8</v>
          </cell>
          <cell r="H372">
            <v>6.6</v>
          </cell>
          <cell r="I372">
            <v>8.3000000000000007</v>
          </cell>
          <cell r="J372">
            <v>7.4</v>
          </cell>
        </row>
        <row r="378">
          <cell r="E378">
            <v>42</v>
          </cell>
          <cell r="F378">
            <v>77.8</v>
          </cell>
          <cell r="G378">
            <v>75.199999999999989</v>
          </cell>
          <cell r="H378">
            <v>77.3</v>
          </cell>
          <cell r="I378">
            <v>83.9</v>
          </cell>
          <cell r="J378">
            <v>94</v>
          </cell>
        </row>
        <row r="386">
          <cell r="E386">
            <v>35.100000000000009</v>
          </cell>
          <cell r="F386">
            <v>61.099999999999994</v>
          </cell>
          <cell r="G386">
            <v>77.7</v>
          </cell>
          <cell r="H386">
            <v>87.000000000000014</v>
          </cell>
          <cell r="I386">
            <v>76.3</v>
          </cell>
          <cell r="J386">
            <v>75.900000000000006</v>
          </cell>
        </row>
        <row r="393">
          <cell r="E393">
            <v>33.700000000000003</v>
          </cell>
          <cell r="F393">
            <v>70.3</v>
          </cell>
          <cell r="G393">
            <v>73.099999999999994</v>
          </cell>
          <cell r="H393">
            <v>61.7</v>
          </cell>
          <cell r="I393">
            <v>61</v>
          </cell>
          <cell r="J393">
            <v>53.8</v>
          </cell>
        </row>
        <row r="398">
          <cell r="E398">
            <v>45.2</v>
          </cell>
          <cell r="F398">
            <v>103</v>
          </cell>
          <cell r="G398">
            <v>115.4</v>
          </cell>
          <cell r="H398">
            <v>90.4</v>
          </cell>
          <cell r="I398">
            <v>72.599999999999994</v>
          </cell>
          <cell r="J398">
            <v>75.899999999999991</v>
          </cell>
        </row>
        <row r="405">
          <cell r="E405">
            <v>65.400000000000006</v>
          </cell>
          <cell r="F405">
            <v>102.70000000000002</v>
          </cell>
          <cell r="G405">
            <v>104.5</v>
          </cell>
          <cell r="H405">
            <v>119.6</v>
          </cell>
          <cell r="I405">
            <v>137.70000000000002</v>
          </cell>
          <cell r="J405">
            <v>143.29999999999998</v>
          </cell>
        </row>
        <row r="412">
          <cell r="E412">
            <v>14.2</v>
          </cell>
          <cell r="F412">
            <v>22.8</v>
          </cell>
          <cell r="G412">
            <v>24.5</v>
          </cell>
          <cell r="H412">
            <v>27.6</v>
          </cell>
          <cell r="I412">
            <v>32.1</v>
          </cell>
          <cell r="J412">
            <v>32.199999999999996</v>
          </cell>
        </row>
        <row r="419">
          <cell r="E419">
            <v>7.6999999999999993</v>
          </cell>
          <cell r="F419">
            <v>13.9</v>
          </cell>
          <cell r="G419">
            <v>14.100000000000001</v>
          </cell>
          <cell r="H419">
            <v>12.6</v>
          </cell>
          <cell r="I419">
            <v>15.8</v>
          </cell>
          <cell r="J419">
            <v>16.100000000000001</v>
          </cell>
        </row>
        <row r="424">
          <cell r="E424">
            <v>11.3</v>
          </cell>
          <cell r="F424">
            <v>21.7</v>
          </cell>
          <cell r="G424">
            <v>16.8</v>
          </cell>
          <cell r="H424">
            <v>17.899999999999999</v>
          </cell>
          <cell r="I424">
            <v>20.399999999999999</v>
          </cell>
          <cell r="J424">
            <v>19.899999999999999</v>
          </cell>
        </row>
        <row r="431">
          <cell r="E431">
            <v>40.200000000000003</v>
          </cell>
          <cell r="F431">
            <v>59.7</v>
          </cell>
          <cell r="G431">
            <v>112.4</v>
          </cell>
          <cell r="H431">
            <v>60.1</v>
          </cell>
          <cell r="I431">
            <v>64.300000000000011</v>
          </cell>
          <cell r="J431">
            <v>64.600000000000009</v>
          </cell>
        </row>
        <row r="441">
          <cell r="E441">
            <v>22.3</v>
          </cell>
          <cell r="F441">
            <v>32.6</v>
          </cell>
          <cell r="G441">
            <v>30.200000000000003</v>
          </cell>
          <cell r="H441">
            <v>37.300000000000004</v>
          </cell>
          <cell r="I441">
            <v>45.7</v>
          </cell>
          <cell r="J441">
            <v>49.099999999999994</v>
          </cell>
        </row>
        <row r="449">
          <cell r="E449">
            <v>60</v>
          </cell>
          <cell r="F449">
            <v>98.8</v>
          </cell>
          <cell r="G449">
            <v>104.5</v>
          </cell>
          <cell r="H449">
            <v>106</v>
          </cell>
          <cell r="I449">
            <v>106.6</v>
          </cell>
          <cell r="J449">
            <v>107.19999999999999</v>
          </cell>
        </row>
        <row r="454">
          <cell r="E454">
            <v>49.2</v>
          </cell>
          <cell r="F454">
            <v>93.8</v>
          </cell>
          <cell r="G454">
            <v>90.7</v>
          </cell>
          <cell r="H454">
            <v>88.699999999999989</v>
          </cell>
          <cell r="I454">
            <v>89.4</v>
          </cell>
          <cell r="J454">
            <v>95.1</v>
          </cell>
        </row>
        <row r="459">
          <cell r="E459">
            <v>32.599999999999994</v>
          </cell>
          <cell r="F459">
            <v>47.3</v>
          </cell>
          <cell r="G459">
            <v>45.8</v>
          </cell>
          <cell r="H459">
            <v>49.6</v>
          </cell>
          <cell r="I459">
            <v>57.8</v>
          </cell>
          <cell r="J459">
            <v>57.099999999999994</v>
          </cell>
        </row>
        <row r="467">
          <cell r="E467">
            <v>51.4</v>
          </cell>
          <cell r="F467">
            <v>62.4</v>
          </cell>
          <cell r="G467">
            <v>55.599999999999994</v>
          </cell>
          <cell r="H467">
            <v>62.7</v>
          </cell>
          <cell r="I467">
            <v>66.900000000000006</v>
          </cell>
          <cell r="J467">
            <v>66.5</v>
          </cell>
        </row>
        <row r="477">
          <cell r="E477">
            <v>47.9</v>
          </cell>
          <cell r="F477">
            <v>73.5</v>
          </cell>
          <cell r="G477">
            <v>76.2</v>
          </cell>
          <cell r="H477">
            <v>67.099999999999994</v>
          </cell>
          <cell r="I477">
            <v>75.399999999999991</v>
          </cell>
          <cell r="J477">
            <v>90.399999999999991</v>
          </cell>
        </row>
        <row r="482">
          <cell r="E482">
            <v>37.4</v>
          </cell>
          <cell r="F482">
            <v>71.3</v>
          </cell>
          <cell r="G482">
            <v>71.5</v>
          </cell>
          <cell r="H482">
            <v>67.099999999999994</v>
          </cell>
          <cell r="I482">
            <v>75.8</v>
          </cell>
          <cell r="J482">
            <v>78</v>
          </cell>
        </row>
        <row r="488">
          <cell r="E488">
            <v>34.1</v>
          </cell>
          <cell r="F488">
            <v>58.3</v>
          </cell>
          <cell r="G488">
            <v>59.2</v>
          </cell>
          <cell r="H488">
            <v>58.1</v>
          </cell>
          <cell r="I488">
            <v>55.8</v>
          </cell>
          <cell r="J488">
            <v>58.300000000000004</v>
          </cell>
        </row>
        <row r="491">
          <cell r="E491">
            <v>37</v>
          </cell>
          <cell r="F491">
            <v>80</v>
          </cell>
          <cell r="G491">
            <v>103</v>
          </cell>
          <cell r="H491">
            <v>90</v>
          </cell>
          <cell r="I491">
            <v>75</v>
          </cell>
          <cell r="J491">
            <v>62</v>
          </cell>
        </row>
        <row r="497">
          <cell r="E497">
            <v>14.4</v>
          </cell>
          <cell r="F497">
            <v>27.3</v>
          </cell>
          <cell r="G497">
            <v>24.7</v>
          </cell>
          <cell r="H497">
            <v>23.7</v>
          </cell>
          <cell r="I497">
            <v>28.1</v>
          </cell>
          <cell r="J497">
            <v>30</v>
          </cell>
        </row>
        <row r="501">
          <cell r="E501">
            <v>38</v>
          </cell>
          <cell r="F501">
            <v>48</v>
          </cell>
          <cell r="G501">
            <v>48</v>
          </cell>
          <cell r="H501">
            <v>64</v>
          </cell>
          <cell r="I501">
            <v>68</v>
          </cell>
          <cell r="J501">
            <v>59</v>
          </cell>
        </row>
        <row r="506">
          <cell r="F506">
            <v>125</v>
          </cell>
          <cell r="G506">
            <v>110</v>
          </cell>
          <cell r="H506">
            <v>135</v>
          </cell>
          <cell r="I506">
            <v>140</v>
          </cell>
          <cell r="J506">
            <v>125</v>
          </cell>
        </row>
      </sheetData>
      <sheetData sheetId="1">
        <row r="6">
          <cell r="G6">
            <v>6.4</v>
          </cell>
          <cell r="L6">
            <v>6.3</v>
          </cell>
          <cell r="Q6">
            <v>6.3</v>
          </cell>
          <cell r="U6">
            <v>6.3</v>
          </cell>
          <cell r="W6">
            <v>6.4</v>
          </cell>
          <cell r="Y6">
            <v>6.3</v>
          </cell>
        </row>
        <row r="7">
          <cell r="G7">
            <v>39</v>
          </cell>
          <cell r="L7">
            <v>94</v>
          </cell>
          <cell r="Q7">
            <v>75</v>
          </cell>
          <cell r="U7">
            <v>99</v>
          </cell>
          <cell r="W7">
            <v>58</v>
          </cell>
          <cell r="Y7">
            <v>67</v>
          </cell>
        </row>
        <row r="10">
          <cell r="G10">
            <v>6.4</v>
          </cell>
          <cell r="L10">
            <v>6.2</v>
          </cell>
          <cell r="Q10">
            <v>6.3</v>
          </cell>
          <cell r="U10">
            <v>6.3</v>
          </cell>
          <cell r="W10">
            <v>6.4</v>
          </cell>
          <cell r="Y10">
            <v>6.3</v>
          </cell>
        </row>
        <row r="13">
          <cell r="G13">
            <v>9</v>
          </cell>
          <cell r="L13">
            <v>17</v>
          </cell>
          <cell r="Q13">
            <v>20</v>
          </cell>
          <cell r="U13">
            <v>15</v>
          </cell>
          <cell r="W13">
            <v>13</v>
          </cell>
          <cell r="Y13">
            <v>16</v>
          </cell>
        </row>
        <row r="14">
          <cell r="G14">
            <v>6.3</v>
          </cell>
          <cell r="L14">
            <v>6.3</v>
          </cell>
          <cell r="Q14">
            <v>6.3</v>
          </cell>
          <cell r="U14">
            <v>6.3</v>
          </cell>
          <cell r="W14">
            <v>6.3</v>
          </cell>
          <cell r="Y14">
            <v>6.3</v>
          </cell>
        </row>
        <row r="15">
          <cell r="G15">
            <v>66</v>
          </cell>
          <cell r="L15">
            <v>116</v>
          </cell>
          <cell r="Q15">
            <v>109</v>
          </cell>
          <cell r="U15">
            <v>102</v>
          </cell>
          <cell r="W15">
            <v>94</v>
          </cell>
          <cell r="Y15">
            <v>97</v>
          </cell>
        </row>
        <row r="16">
          <cell r="G16">
            <v>6.4</v>
          </cell>
          <cell r="L16">
            <v>6.3</v>
          </cell>
          <cell r="Q16">
            <v>6.3</v>
          </cell>
          <cell r="U16">
            <v>6.3</v>
          </cell>
          <cell r="W16">
            <v>6.4</v>
          </cell>
          <cell r="Y16">
            <v>6.4</v>
          </cell>
        </row>
        <row r="17">
          <cell r="G17">
            <v>2</v>
          </cell>
          <cell r="L17">
            <v>6</v>
          </cell>
          <cell r="Q17">
            <v>7</v>
          </cell>
          <cell r="U17">
            <v>5</v>
          </cell>
          <cell r="W17">
            <v>2</v>
          </cell>
          <cell r="Y17">
            <v>2</v>
          </cell>
        </row>
        <row r="20">
          <cell r="G20">
            <v>6.4</v>
          </cell>
          <cell r="L20">
            <v>6.3</v>
          </cell>
          <cell r="Y20">
            <v>6.4</v>
          </cell>
        </row>
        <row r="22">
          <cell r="G22">
            <v>6.3</v>
          </cell>
          <cell r="L22">
            <v>6.3</v>
          </cell>
          <cell r="X22">
            <v>6.3</v>
          </cell>
          <cell r="Y22">
            <v>6.3</v>
          </cell>
        </row>
        <row r="25">
          <cell r="G25">
            <v>6.4</v>
          </cell>
          <cell r="L25">
            <v>6.3</v>
          </cell>
          <cell r="Y25">
            <v>6.4</v>
          </cell>
        </row>
        <row r="26">
          <cell r="G26">
            <v>41</v>
          </cell>
          <cell r="L26">
            <v>78</v>
          </cell>
          <cell r="Y26">
            <v>80</v>
          </cell>
        </row>
        <row r="27">
          <cell r="G27">
            <v>46</v>
          </cell>
          <cell r="L27">
            <v>68</v>
          </cell>
          <cell r="Y27">
            <v>79</v>
          </cell>
        </row>
        <row r="38">
          <cell r="G38">
            <v>6.28</v>
          </cell>
          <cell r="L38">
            <v>6.2</v>
          </cell>
          <cell r="Y38">
            <v>6.29</v>
          </cell>
        </row>
        <row r="40">
          <cell r="G40">
            <v>42</v>
          </cell>
          <cell r="L40">
            <v>85</v>
          </cell>
          <cell r="Y40">
            <v>77</v>
          </cell>
        </row>
        <row r="41">
          <cell r="G41">
            <v>5</v>
          </cell>
          <cell r="L41">
            <v>5</v>
          </cell>
          <cell r="Y41">
            <v>5</v>
          </cell>
        </row>
        <row r="42">
          <cell r="G42">
            <v>6.26</v>
          </cell>
          <cell r="L42">
            <v>6.22</v>
          </cell>
          <cell r="Y42">
            <v>6.25</v>
          </cell>
        </row>
        <row r="44">
          <cell r="G44">
            <v>2</v>
          </cell>
          <cell r="L44">
            <v>53</v>
          </cell>
          <cell r="Y44">
            <v>2</v>
          </cell>
        </row>
        <row r="45">
          <cell r="G45">
            <v>62</v>
          </cell>
          <cell r="L45">
            <v>102</v>
          </cell>
          <cell r="Y45">
            <v>106</v>
          </cell>
        </row>
        <row r="46">
          <cell r="G46">
            <v>52</v>
          </cell>
          <cell r="L46">
            <v>86</v>
          </cell>
          <cell r="Y46">
            <v>75</v>
          </cell>
        </row>
        <row r="47">
          <cell r="G47">
            <v>65</v>
          </cell>
          <cell r="L47">
            <v>105</v>
          </cell>
          <cell r="Y47">
            <v>97</v>
          </cell>
        </row>
        <row r="49">
          <cell r="G49">
            <v>2</v>
          </cell>
          <cell r="L49">
            <v>2</v>
          </cell>
          <cell r="Y49">
            <v>2</v>
          </cell>
        </row>
        <row r="50">
          <cell r="G50">
            <v>12</v>
          </cell>
          <cell r="L50">
            <v>16</v>
          </cell>
          <cell r="Y50">
            <v>20</v>
          </cell>
        </row>
        <row r="52">
          <cell r="G52">
            <v>6.28</v>
          </cell>
          <cell r="L52">
            <v>6.2</v>
          </cell>
          <cell r="Y52">
            <v>6.29</v>
          </cell>
        </row>
        <row r="54">
          <cell r="G54">
            <v>59</v>
          </cell>
          <cell r="L54">
            <v>84</v>
          </cell>
          <cell r="Y54">
            <v>82</v>
          </cell>
        </row>
        <row r="55">
          <cell r="G55">
            <v>37</v>
          </cell>
          <cell r="L55">
            <v>97</v>
          </cell>
          <cell r="Y55">
            <v>57</v>
          </cell>
        </row>
        <row r="57">
          <cell r="G57">
            <v>6.26</v>
          </cell>
          <cell r="L57">
            <v>6.22</v>
          </cell>
          <cell r="Y57">
            <v>6.25</v>
          </cell>
        </row>
        <row r="60">
          <cell r="G60">
            <v>6.25</v>
          </cell>
          <cell r="L60">
            <v>6.3</v>
          </cell>
          <cell r="Y60">
            <v>6.36</v>
          </cell>
        </row>
        <row r="61">
          <cell r="G61">
            <v>22</v>
          </cell>
          <cell r="L61">
            <v>34</v>
          </cell>
          <cell r="Y61">
            <v>39</v>
          </cell>
        </row>
        <row r="62">
          <cell r="G62">
            <v>30</v>
          </cell>
          <cell r="L62">
            <v>51</v>
          </cell>
          <cell r="Y62">
            <v>56</v>
          </cell>
        </row>
        <row r="64">
          <cell r="G64">
            <v>6.27</v>
          </cell>
          <cell r="L64">
            <v>6.33</v>
          </cell>
          <cell r="Y64">
            <v>6.36</v>
          </cell>
        </row>
        <row r="66">
          <cell r="G66">
            <v>24</v>
          </cell>
          <cell r="L66">
            <v>40</v>
          </cell>
          <cell r="Y66">
            <v>45</v>
          </cell>
        </row>
        <row r="67">
          <cell r="G67">
            <v>12</v>
          </cell>
          <cell r="L67">
            <v>27</v>
          </cell>
          <cell r="Y67">
            <v>27</v>
          </cell>
        </row>
        <row r="72">
          <cell r="G72">
            <v>6.2</v>
          </cell>
          <cell r="L72">
            <v>6.24</v>
          </cell>
          <cell r="Y72">
            <v>6.2</v>
          </cell>
        </row>
        <row r="76">
          <cell r="G76">
            <v>33</v>
          </cell>
          <cell r="L76">
            <v>74</v>
          </cell>
          <cell r="Y76">
            <v>67</v>
          </cell>
        </row>
        <row r="80">
          <cell r="G80">
            <v>6.25</v>
          </cell>
          <cell r="L80">
            <v>6.22</v>
          </cell>
          <cell r="Y80">
            <v>6.25</v>
          </cell>
        </row>
        <row r="89">
          <cell r="G89">
            <v>6.2</v>
          </cell>
          <cell r="L89">
            <v>6.2</v>
          </cell>
          <cell r="Y89">
            <v>6.3</v>
          </cell>
        </row>
        <row r="93">
          <cell r="G93">
            <v>6.2</v>
          </cell>
          <cell r="L93">
            <v>6.2</v>
          </cell>
          <cell r="Y93">
            <v>6.2</v>
          </cell>
        </row>
        <row r="95">
          <cell r="G95">
            <v>25</v>
          </cell>
          <cell r="L95">
            <v>43</v>
          </cell>
          <cell r="Y95">
            <v>46</v>
          </cell>
        </row>
        <row r="96">
          <cell r="G96">
            <v>7</v>
          </cell>
          <cell r="L96">
            <v>11</v>
          </cell>
          <cell r="Y96">
            <v>12</v>
          </cell>
        </row>
        <row r="106">
          <cell r="G106">
            <v>6.4</v>
          </cell>
          <cell r="L106">
            <v>6.4</v>
          </cell>
          <cell r="Y106">
            <v>6.45</v>
          </cell>
        </row>
        <row r="110">
          <cell r="G110">
            <v>22</v>
          </cell>
          <cell r="L110">
            <v>36</v>
          </cell>
          <cell r="Y110">
            <v>35</v>
          </cell>
        </row>
        <row r="112">
          <cell r="G112">
            <v>6.3</v>
          </cell>
          <cell r="L112">
            <v>6.3</v>
          </cell>
          <cell r="Y112">
            <v>6.4</v>
          </cell>
        </row>
        <row r="113">
          <cell r="G113">
            <v>17</v>
          </cell>
          <cell r="L113">
            <v>33</v>
          </cell>
          <cell r="Y113">
            <v>33</v>
          </cell>
        </row>
        <row r="114">
          <cell r="G114">
            <v>19</v>
          </cell>
          <cell r="L114">
            <v>36</v>
          </cell>
          <cell r="Y114">
            <v>32</v>
          </cell>
        </row>
        <row r="118">
          <cell r="G118">
            <v>39</v>
          </cell>
          <cell r="L118">
            <v>51</v>
          </cell>
          <cell r="Y118">
            <v>55</v>
          </cell>
        </row>
        <row r="122">
          <cell r="G122">
            <v>6.3</v>
          </cell>
          <cell r="L122">
            <v>6.25</v>
          </cell>
          <cell r="Y122">
            <v>6.35</v>
          </cell>
        </row>
        <row r="125">
          <cell r="G125">
            <v>6.4</v>
          </cell>
          <cell r="L125">
            <v>6.3</v>
          </cell>
          <cell r="Y125">
            <v>6.35</v>
          </cell>
        </row>
        <row r="129">
          <cell r="G129">
            <v>6.4</v>
          </cell>
          <cell r="L129">
            <v>6.3</v>
          </cell>
          <cell r="Y129">
            <v>6.35</v>
          </cell>
        </row>
        <row r="133">
          <cell r="G133">
            <v>6.2</v>
          </cell>
          <cell r="L133">
            <v>6.2</v>
          </cell>
          <cell r="Y133">
            <v>6.2</v>
          </cell>
        </row>
        <row r="134">
          <cell r="G134">
            <v>67</v>
          </cell>
          <cell r="L134">
            <v>113</v>
          </cell>
          <cell r="Y134">
            <v>120</v>
          </cell>
        </row>
        <row r="135">
          <cell r="G135">
            <v>17</v>
          </cell>
          <cell r="L135">
            <v>24</v>
          </cell>
          <cell r="Y135">
            <v>32</v>
          </cell>
        </row>
        <row r="140">
          <cell r="G140">
            <v>6.2</v>
          </cell>
          <cell r="L140">
            <v>6.2</v>
          </cell>
          <cell r="Y140">
            <v>6.2</v>
          </cell>
        </row>
        <row r="141">
          <cell r="G141">
            <v>18</v>
          </cell>
          <cell r="L141">
            <v>29</v>
          </cell>
          <cell r="Y141">
            <v>14</v>
          </cell>
        </row>
        <row r="145">
          <cell r="G145">
            <v>6.3</v>
          </cell>
          <cell r="L145">
            <v>6.2</v>
          </cell>
          <cell r="Q145">
            <v>6.1</v>
          </cell>
          <cell r="U145">
            <v>6.2</v>
          </cell>
          <cell r="W145">
            <v>6.3</v>
          </cell>
          <cell r="Y145">
            <v>6.1</v>
          </cell>
        </row>
        <row r="147">
          <cell r="G147">
            <v>6.2</v>
          </cell>
          <cell r="L147">
            <v>6.2</v>
          </cell>
          <cell r="Q147">
            <v>6.1</v>
          </cell>
          <cell r="U147">
            <v>6.2</v>
          </cell>
          <cell r="W147">
            <v>6.3</v>
          </cell>
          <cell r="Y147">
            <v>6.1</v>
          </cell>
        </row>
        <row r="149">
          <cell r="G149">
            <v>6.2</v>
          </cell>
          <cell r="L149">
            <v>6.1</v>
          </cell>
          <cell r="Q149">
            <v>6.2</v>
          </cell>
          <cell r="U149">
            <v>6.3</v>
          </cell>
          <cell r="W149">
            <v>6.4</v>
          </cell>
          <cell r="Y149">
            <v>6.3</v>
          </cell>
        </row>
        <row r="153">
          <cell r="G153">
            <v>6.32</v>
          </cell>
          <cell r="L153">
            <v>6.3</v>
          </cell>
          <cell r="Y153">
            <v>6.31</v>
          </cell>
        </row>
        <row r="155">
          <cell r="G155">
            <v>33</v>
          </cell>
          <cell r="L155">
            <v>71</v>
          </cell>
          <cell r="Y155">
            <v>76</v>
          </cell>
        </row>
        <row r="159">
          <cell r="G159">
            <v>6.3</v>
          </cell>
          <cell r="L159">
            <v>6.29</v>
          </cell>
          <cell r="Y159">
            <v>6.29</v>
          </cell>
        </row>
        <row r="166">
          <cell r="G166">
            <v>6.2</v>
          </cell>
          <cell r="L166">
            <v>6.2</v>
          </cell>
          <cell r="Q166">
            <v>6.2</v>
          </cell>
          <cell r="U166">
            <v>6.2</v>
          </cell>
          <cell r="W166">
            <v>6.2</v>
          </cell>
          <cell r="Y166">
            <v>6.2</v>
          </cell>
        </row>
        <row r="173">
          <cell r="G173">
            <v>6.2</v>
          </cell>
          <cell r="L173">
            <v>6.2</v>
          </cell>
          <cell r="Q173">
            <v>6.2</v>
          </cell>
          <cell r="U173">
            <v>6.2</v>
          </cell>
          <cell r="W173">
            <v>6.2</v>
          </cell>
          <cell r="Y173">
            <v>6.2</v>
          </cell>
        </row>
        <row r="179">
          <cell r="G179">
            <v>6.1</v>
          </cell>
          <cell r="L179">
            <v>6.1</v>
          </cell>
          <cell r="Q179">
            <v>6.1</v>
          </cell>
          <cell r="U179">
            <v>6.1</v>
          </cell>
          <cell r="W179">
            <v>6.1</v>
          </cell>
          <cell r="Y179">
            <v>6.1</v>
          </cell>
        </row>
        <row r="182">
          <cell r="G182">
            <v>6.2</v>
          </cell>
          <cell r="L182">
            <v>6.1</v>
          </cell>
          <cell r="Q182">
            <v>6.1</v>
          </cell>
          <cell r="U182">
            <v>6.1</v>
          </cell>
          <cell r="W182">
            <v>6.2</v>
          </cell>
          <cell r="Y182">
            <v>6.1</v>
          </cell>
        </row>
        <row r="192">
          <cell r="G192">
            <v>6.24</v>
          </cell>
          <cell r="L192">
            <v>6.26</v>
          </cell>
          <cell r="Y192">
            <v>6.25</v>
          </cell>
        </row>
        <row r="194">
          <cell r="G194">
            <v>6.2</v>
          </cell>
          <cell r="L194">
            <v>6.1</v>
          </cell>
          <cell r="Y194">
            <v>6.2</v>
          </cell>
        </row>
        <row r="197">
          <cell r="G197">
            <v>6.1</v>
          </cell>
          <cell r="L197">
            <v>6.1</v>
          </cell>
          <cell r="Y197">
            <v>6.2</v>
          </cell>
        </row>
        <row r="198">
          <cell r="G198">
            <v>35</v>
          </cell>
          <cell r="L198">
            <v>66</v>
          </cell>
          <cell r="Y198">
            <v>60</v>
          </cell>
        </row>
        <row r="200">
          <cell r="G200">
            <v>6.2</v>
          </cell>
          <cell r="L200">
            <v>6.1</v>
          </cell>
          <cell r="Y200">
            <v>6.2</v>
          </cell>
        </row>
        <row r="207">
          <cell r="G207">
            <v>0</v>
          </cell>
          <cell r="L207">
            <v>0</v>
          </cell>
          <cell r="Y207">
            <v>0</v>
          </cell>
        </row>
        <row r="208">
          <cell r="G208">
            <v>0</v>
          </cell>
          <cell r="L208">
            <v>0</v>
          </cell>
          <cell r="Y208">
            <v>0</v>
          </cell>
        </row>
        <row r="210">
          <cell r="G210">
            <v>6.02</v>
          </cell>
          <cell r="L210">
            <v>6.04</v>
          </cell>
          <cell r="Y210">
            <v>6.16</v>
          </cell>
        </row>
        <row r="213">
          <cell r="G213">
            <v>13</v>
          </cell>
          <cell r="L213">
            <v>28</v>
          </cell>
          <cell r="Y213">
            <v>29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05"/>
  <sheetViews>
    <sheetView tabSelected="1" topLeftCell="A163" zoomScale="75" zoomScaleNormal="75" workbookViewId="0">
      <selection sqref="A1:Y1"/>
    </sheetView>
  </sheetViews>
  <sheetFormatPr defaultRowHeight="15"/>
  <sheetData>
    <row r="1" spans="1:28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</row>
    <row r="2" spans="1:2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</row>
    <row r="3" spans="1:28">
      <c r="A3" s="5" t="s">
        <v>1</v>
      </c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 s="6" t="s">
        <v>4</v>
      </c>
      <c r="O3" s="7"/>
      <c r="P3" s="7"/>
      <c r="Q3" s="7"/>
      <c r="R3" s="7"/>
      <c r="S3" s="8"/>
      <c r="T3" s="6" t="s">
        <v>5</v>
      </c>
      <c r="U3" s="7"/>
      <c r="V3" s="7"/>
      <c r="W3" s="7"/>
      <c r="X3" s="7"/>
      <c r="Y3" s="8"/>
    </row>
    <row r="4" spans="1:28">
      <c r="A4" s="5"/>
      <c r="B4" s="9" t="str">
        <f>'[1]Замеры РП'!$E$4</f>
        <v>4.00</v>
      </c>
      <c r="C4" s="9" t="str">
        <f>'[1]Замеры РП'!$F$4</f>
        <v>9.00</v>
      </c>
      <c r="D4" s="9" t="str">
        <f>'[1]Замеры РП'!$G$4</f>
        <v>14.00</v>
      </c>
      <c r="E4" s="9" t="str">
        <f>'[1]Замеры РП'!$H$4</f>
        <v>18.00</v>
      </c>
      <c r="F4" s="9" t="str">
        <f>'[1]Замеры РП'!$I$4</f>
        <v>20.00</v>
      </c>
      <c r="G4" s="9" t="str">
        <f>'[1]Замеры РП'!$J$4</f>
        <v>22.00</v>
      </c>
      <c r="H4" s="9" t="str">
        <f>'[1]Замеры РП'!$E$4</f>
        <v>4.00</v>
      </c>
      <c r="I4" s="9" t="str">
        <f>'[1]Замеры РП'!$F$4</f>
        <v>9.00</v>
      </c>
      <c r="J4" s="9" t="str">
        <f>'[1]Замеры РП'!$G$4</f>
        <v>14.00</v>
      </c>
      <c r="K4" s="9" t="str">
        <f>'[1]Замеры РП'!$H$4</f>
        <v>18.00</v>
      </c>
      <c r="L4" s="9" t="str">
        <f>'[1]Замеры РП'!$I$4</f>
        <v>20.00</v>
      </c>
      <c r="M4" s="9" t="str">
        <f>'[1]Замеры РП'!$J$4</f>
        <v>22.00</v>
      </c>
      <c r="N4" s="9" t="str">
        <f>'[1]Замеры РП'!$E$4</f>
        <v>4.00</v>
      </c>
      <c r="O4" s="9" t="str">
        <f>'[1]Замеры РП'!$F$4</f>
        <v>9.00</v>
      </c>
      <c r="P4" s="9" t="str">
        <f>'[1]Замеры РП'!$G$4</f>
        <v>14.00</v>
      </c>
      <c r="Q4" s="9" t="str">
        <f>'[1]Замеры РП'!$H$4</f>
        <v>18.00</v>
      </c>
      <c r="R4" s="9" t="str">
        <f>'[1]Замеры РП'!$I$4</f>
        <v>20.00</v>
      </c>
      <c r="S4" s="9" t="str">
        <f>'[1]Замеры РП'!$J$4</f>
        <v>22.00</v>
      </c>
      <c r="T4" s="9" t="str">
        <f>'[1]Замеры РП'!$E$4</f>
        <v>4.00</v>
      </c>
      <c r="U4" s="9" t="str">
        <f>'[1]Замеры РП'!$F$4</f>
        <v>9.00</v>
      </c>
      <c r="V4" s="9" t="str">
        <f>'[1]Замеры РП'!$G$4</f>
        <v>14.00</v>
      </c>
      <c r="W4" s="9" t="str">
        <f>'[1]Замеры РП'!$H$4</f>
        <v>18.00</v>
      </c>
      <c r="X4" s="9" t="str">
        <f>'[1]Замеры РП'!$I$4</f>
        <v>20.00</v>
      </c>
      <c r="Y4" s="9" t="str">
        <f>'[1]Замеры РП'!$J$4</f>
        <v>22.00</v>
      </c>
    </row>
    <row r="5" spans="1:28">
      <c r="A5" s="10" t="s">
        <v>6</v>
      </c>
      <c r="B5" s="10">
        <f>'[1]Замеры ИСК'!G7</f>
        <v>39</v>
      </c>
      <c r="C5" s="10">
        <f>'[1]Замеры ИСК'!L7</f>
        <v>94</v>
      </c>
      <c r="D5" s="10">
        <f>'[1]Замеры ИСК'!Q7</f>
        <v>75</v>
      </c>
      <c r="E5" s="10">
        <f>'[1]Замеры ИСК'!U7</f>
        <v>99</v>
      </c>
      <c r="F5" s="10">
        <f>'[1]Замеры ИСК'!W7</f>
        <v>58</v>
      </c>
      <c r="G5" s="10">
        <f>'[1]Замеры ИСК'!Y7</f>
        <v>67</v>
      </c>
      <c r="H5" s="10">
        <f>'[1]Замеры РП'!E111</f>
        <v>94.9</v>
      </c>
      <c r="I5" s="10">
        <f>'[1]Замеры РП'!F111</f>
        <v>136.4</v>
      </c>
      <c r="J5" s="10">
        <f>'[1]Замеры РП'!G111</f>
        <v>144.89999999999998</v>
      </c>
      <c r="K5" s="10">
        <f>'[1]Замеры РП'!H111</f>
        <v>138.29999999999998</v>
      </c>
      <c r="L5" s="10">
        <f>'[1]Замеры РП'!I111</f>
        <v>162.5</v>
      </c>
      <c r="M5" s="10">
        <f>'[1]Замеры РП'!J111</f>
        <v>168.89999999999998</v>
      </c>
      <c r="N5" s="10">
        <f>'[1]Замеры РП'!E119</f>
        <v>53.3</v>
      </c>
      <c r="O5" s="10">
        <f>'[1]Замеры РП'!F119</f>
        <v>117.6</v>
      </c>
      <c r="P5" s="10">
        <f>'[1]Замеры РП'!G119</f>
        <v>125</v>
      </c>
      <c r="Q5" s="10">
        <f>'[1]Замеры РП'!H119</f>
        <v>88.2</v>
      </c>
      <c r="R5" s="10">
        <f>'[1]Замеры РП'!I119</f>
        <v>100.6</v>
      </c>
      <c r="S5" s="10">
        <f>'[1]Замеры РП'!J119</f>
        <v>113.4</v>
      </c>
      <c r="T5" s="11">
        <f>'[1]Замеры ИСК'!G13</f>
        <v>9</v>
      </c>
      <c r="U5" s="11">
        <f>'[1]Замеры ИСК'!L13</f>
        <v>17</v>
      </c>
      <c r="V5" s="11">
        <f>'[1]Замеры ИСК'!Q13</f>
        <v>20</v>
      </c>
      <c r="W5" s="11">
        <f>'[1]Замеры ИСК'!U13</f>
        <v>15</v>
      </c>
      <c r="X5" s="11">
        <f>'[1]Замеры ИСК'!W13</f>
        <v>13</v>
      </c>
      <c r="Y5" s="11">
        <f>'[1]Замеры ИСК'!Y13</f>
        <v>16</v>
      </c>
    </row>
    <row r="6" spans="1:28">
      <c r="A6" s="10" t="s">
        <v>7</v>
      </c>
      <c r="B6" s="10">
        <f>'[1]Замеры ИСК'!G6</f>
        <v>6.4</v>
      </c>
      <c r="C6" s="10">
        <f>'[1]Замеры ИСК'!L6</f>
        <v>6.3</v>
      </c>
      <c r="D6" s="10">
        <f>'[1]Замеры ИСК'!Q6</f>
        <v>6.3</v>
      </c>
      <c r="E6" s="10">
        <f>'[1]Замеры ИСК'!U6</f>
        <v>6.3</v>
      </c>
      <c r="F6" s="10">
        <f>'[1]Замеры ИСК'!W6</f>
        <v>6.4</v>
      </c>
      <c r="G6" s="10">
        <f>'[1]Замеры ИСК'!Y6</f>
        <v>6.3</v>
      </c>
      <c r="H6" s="10">
        <f>'[1]Замеры ИСК'!G6</f>
        <v>6.4</v>
      </c>
      <c r="I6" s="10">
        <f>'[1]Замеры ИСК'!L6</f>
        <v>6.3</v>
      </c>
      <c r="J6" s="10">
        <f>'[1]Замеры ИСК'!Q6</f>
        <v>6.3</v>
      </c>
      <c r="K6" s="10">
        <f>'[1]Замеры ИСК'!U6</f>
        <v>6.3</v>
      </c>
      <c r="L6" s="10">
        <f>'[1]Замеры ИСК'!W6</f>
        <v>6.4</v>
      </c>
      <c r="M6" s="10">
        <f>'[1]Замеры ИСК'!Y6</f>
        <v>6.3</v>
      </c>
      <c r="N6" s="10">
        <f>'[1]Замеры ИСК'!G10</f>
        <v>6.4</v>
      </c>
      <c r="O6" s="10">
        <f>'[1]Замеры ИСК'!L10</f>
        <v>6.2</v>
      </c>
      <c r="P6" s="10">
        <f>'[1]Замеры ИСК'!Q10</f>
        <v>6.3</v>
      </c>
      <c r="Q6" s="10">
        <f>'[1]Замеры ИСК'!U10</f>
        <v>6.3</v>
      </c>
      <c r="R6" s="10">
        <f>'[1]Замеры ИСК'!W10</f>
        <v>6.4</v>
      </c>
      <c r="S6" s="10">
        <f>'[1]Замеры ИСК'!Y10</f>
        <v>6.3</v>
      </c>
      <c r="T6" s="10">
        <f>'[1]Замеры ИСК'!G10</f>
        <v>6.4</v>
      </c>
      <c r="U6" s="10">
        <f>'[1]Замеры ИСК'!L10</f>
        <v>6.2</v>
      </c>
      <c r="V6" s="10">
        <f>'[1]Замеры ИСК'!Q10</f>
        <v>6.3</v>
      </c>
      <c r="W6" s="10">
        <f>'[1]Замеры ИСК'!U10</f>
        <v>6.3</v>
      </c>
      <c r="X6" s="10">
        <f>'[1]Замеры ИСК'!W10</f>
        <v>6.4</v>
      </c>
      <c r="Y6" s="10">
        <f>'[1]Замеры ИСК'!Y10</f>
        <v>6.3</v>
      </c>
    </row>
    <row r="7" spans="1:28">
      <c r="A7" s="10" t="s">
        <v>8</v>
      </c>
      <c r="B7" s="12">
        <f>1.732*B6*(B5/1000)*0.8</f>
        <v>0.34584576000000006</v>
      </c>
      <c r="C7" s="12">
        <f t="shared" ref="C7:Y7" si="0">1.732*C6*(C5/1000)*0.8</f>
        <v>0.82055232</v>
      </c>
      <c r="D7" s="12">
        <f t="shared" si="0"/>
        <v>0.65469599999999994</v>
      </c>
      <c r="E7" s="12">
        <f t="shared" si="0"/>
        <v>0.86419872000000009</v>
      </c>
      <c r="F7" s="12">
        <f t="shared" si="0"/>
        <v>0.51433472000000013</v>
      </c>
      <c r="G7" s="12">
        <f t="shared" si="0"/>
        <v>0.58486176000000012</v>
      </c>
      <c r="H7" s="12">
        <f t="shared" si="0"/>
        <v>0.84155801600000035</v>
      </c>
      <c r="I7" s="12">
        <f t="shared" si="0"/>
        <v>1.1906737919999999</v>
      </c>
      <c r="J7" s="12">
        <f t="shared" si="0"/>
        <v>1.2648726719999999</v>
      </c>
      <c r="K7" s="12">
        <f t="shared" si="0"/>
        <v>1.2072594239999999</v>
      </c>
      <c r="L7" s="12">
        <f t="shared" si="0"/>
        <v>1.4410240000000003</v>
      </c>
      <c r="M7" s="12">
        <f t="shared" si="0"/>
        <v>1.4743753919999998</v>
      </c>
      <c r="N7" s="12">
        <f t="shared" si="0"/>
        <v>0.47265587200000009</v>
      </c>
      <c r="O7" s="12">
        <f t="shared" si="0"/>
        <v>1.010268672</v>
      </c>
      <c r="P7" s="12">
        <f t="shared" si="0"/>
        <v>1.0911600000000001</v>
      </c>
      <c r="Q7" s="12">
        <f t="shared" si="0"/>
        <v>0.76992249600000007</v>
      </c>
      <c r="R7" s="12">
        <f t="shared" si="0"/>
        <v>0.89210470400000019</v>
      </c>
      <c r="S7" s="12">
        <f t="shared" si="0"/>
        <v>0.98990035200000015</v>
      </c>
      <c r="T7" s="12">
        <f t="shared" si="0"/>
        <v>7.9810560000000016E-2</v>
      </c>
      <c r="U7" s="12">
        <f t="shared" si="0"/>
        <v>0.14604224000000002</v>
      </c>
      <c r="V7" s="12">
        <f t="shared" si="0"/>
        <v>0.17458560000000001</v>
      </c>
      <c r="W7" s="12">
        <f t="shared" si="0"/>
        <v>0.13093920000000001</v>
      </c>
      <c r="X7" s="12">
        <f t="shared" si="0"/>
        <v>0.11528192000000002</v>
      </c>
      <c r="Y7" s="12">
        <f t="shared" si="0"/>
        <v>0.13966848000000001</v>
      </c>
    </row>
    <row r="8" spans="1:28">
      <c r="A8" s="5" t="s">
        <v>1</v>
      </c>
      <c r="B8" s="6" t="s">
        <v>9</v>
      </c>
      <c r="C8" s="7"/>
      <c r="D8" s="7"/>
      <c r="E8" s="7"/>
      <c r="F8" s="7"/>
      <c r="G8" s="8"/>
      <c r="H8" s="6" t="s">
        <v>10</v>
      </c>
      <c r="I8" s="7"/>
      <c r="J8" s="7"/>
      <c r="K8" s="7"/>
      <c r="L8" s="7"/>
      <c r="M8" s="8"/>
      <c r="N8" s="6" t="s">
        <v>11</v>
      </c>
      <c r="O8" s="7"/>
      <c r="P8" s="7"/>
      <c r="Q8" s="7"/>
      <c r="R8" s="7"/>
      <c r="S8" s="8"/>
      <c r="T8" s="13"/>
      <c r="U8" s="13"/>
      <c r="V8" s="13"/>
      <c r="W8" s="13"/>
      <c r="X8" s="13"/>
      <c r="Y8" s="13"/>
      <c r="Z8" s="13"/>
      <c r="AA8" s="13"/>
      <c r="AB8" s="13"/>
    </row>
    <row r="9" spans="1:28">
      <c r="A9" s="5"/>
      <c r="B9" s="9" t="str">
        <f>'[1]Замеры РП'!$E$4</f>
        <v>4.00</v>
      </c>
      <c r="C9" s="9" t="str">
        <f>'[1]Замеры РП'!$F$4</f>
        <v>9.00</v>
      </c>
      <c r="D9" s="9" t="str">
        <f>'[1]Замеры РП'!$G$4</f>
        <v>14.00</v>
      </c>
      <c r="E9" s="9" t="str">
        <f>'[1]Замеры РП'!$H$4</f>
        <v>18.00</v>
      </c>
      <c r="F9" s="9" t="str">
        <f>'[1]Замеры РП'!$I$4</f>
        <v>20.00</v>
      </c>
      <c r="G9" s="9" t="str">
        <f>'[1]Замеры РП'!$J$4</f>
        <v>22.00</v>
      </c>
      <c r="H9" s="9" t="str">
        <f>'[1]Замеры РП'!$E$4</f>
        <v>4.00</v>
      </c>
      <c r="I9" s="9" t="str">
        <f>'[1]Замеры РП'!$F$4</f>
        <v>9.00</v>
      </c>
      <c r="J9" s="9" t="str">
        <f>'[1]Замеры РП'!$G$4</f>
        <v>14.00</v>
      </c>
      <c r="K9" s="9" t="str">
        <f>'[1]Замеры РП'!$H$4</f>
        <v>18.00</v>
      </c>
      <c r="L9" s="9" t="str">
        <f>'[1]Замеры РП'!$I$4</f>
        <v>20.00</v>
      </c>
      <c r="M9" s="9" t="str">
        <f>'[1]Замеры РП'!$J$4</f>
        <v>22.00</v>
      </c>
      <c r="N9" s="9" t="str">
        <f>'[1]Замеры РП'!$E$4</f>
        <v>4.00</v>
      </c>
      <c r="O9" s="9" t="str">
        <f>'[1]Замеры РП'!$F$4</f>
        <v>9.00</v>
      </c>
      <c r="P9" s="9" t="str">
        <f>'[1]Замеры РП'!$G$4</f>
        <v>14.00</v>
      </c>
      <c r="Q9" s="9" t="str">
        <f>'[1]Замеры РП'!$H$4</f>
        <v>18.00</v>
      </c>
      <c r="R9" s="9" t="str">
        <f>'[1]Замеры РП'!$I$4</f>
        <v>20.00</v>
      </c>
      <c r="S9" s="9" t="str">
        <f>'[1]Замеры РП'!$J$4</f>
        <v>22.00</v>
      </c>
      <c r="T9" s="13"/>
      <c r="U9" s="13"/>
      <c r="V9" s="13"/>
      <c r="W9" s="13"/>
      <c r="X9" s="13"/>
      <c r="Y9" s="13"/>
      <c r="Z9" s="13"/>
      <c r="AA9" s="13"/>
      <c r="AB9" s="13"/>
    </row>
    <row r="10" spans="1:28">
      <c r="A10" s="10" t="s">
        <v>6</v>
      </c>
      <c r="B10" s="10">
        <f>'[1]Замеры ИСК'!G17</f>
        <v>2</v>
      </c>
      <c r="C10" s="10">
        <f>'[1]Замеры ИСК'!L17</f>
        <v>6</v>
      </c>
      <c r="D10" s="10">
        <f>'[1]Замеры ИСК'!Q17</f>
        <v>7</v>
      </c>
      <c r="E10" s="10">
        <f>'[1]Замеры ИСК'!U17</f>
        <v>5</v>
      </c>
      <c r="F10" s="10">
        <f>'[1]Замеры ИСК'!W17</f>
        <v>2</v>
      </c>
      <c r="G10" s="10">
        <f>'[1]Замеры ИСК'!Y17</f>
        <v>2</v>
      </c>
      <c r="H10" s="10">
        <f>'[1]Замеры ИСК'!G15</f>
        <v>66</v>
      </c>
      <c r="I10" s="10">
        <f>'[1]Замеры ИСК'!L15</f>
        <v>116</v>
      </c>
      <c r="J10" s="10">
        <f>'[1]Замеры ИСК'!Q15</f>
        <v>109</v>
      </c>
      <c r="K10" s="14">
        <f>'[1]Замеры ИСК'!U15</f>
        <v>102</v>
      </c>
      <c r="L10" s="14">
        <f>'[1]Замеры ИСК'!W15</f>
        <v>94</v>
      </c>
      <c r="M10" s="14">
        <f>'[1]Замеры ИСК'!Y15</f>
        <v>97</v>
      </c>
      <c r="N10" s="14">
        <v>0</v>
      </c>
      <c r="O10" s="14">
        <f>'[1]Замеры РП'!F506</f>
        <v>125</v>
      </c>
      <c r="P10" s="14">
        <f>'[1]Замеры РП'!G506</f>
        <v>110</v>
      </c>
      <c r="Q10" s="14">
        <f>'[1]Замеры РП'!H506</f>
        <v>135</v>
      </c>
      <c r="R10" s="14">
        <f>'[1]Замеры РП'!I506</f>
        <v>140</v>
      </c>
      <c r="S10" s="14">
        <f>'[1]Замеры РП'!J506</f>
        <v>125</v>
      </c>
      <c r="W10" s="13"/>
      <c r="X10" s="13"/>
      <c r="Y10" s="13"/>
      <c r="Z10" s="13"/>
      <c r="AA10" s="13"/>
      <c r="AB10" s="13"/>
    </row>
    <row r="11" spans="1:28">
      <c r="A11" s="10" t="s">
        <v>7</v>
      </c>
      <c r="B11" s="10">
        <f>'[1]Замеры ИСК'!G16</f>
        <v>6.4</v>
      </c>
      <c r="C11" s="10">
        <f>'[1]Замеры ИСК'!L16</f>
        <v>6.3</v>
      </c>
      <c r="D11" s="10">
        <f>'[1]Замеры ИСК'!Q16</f>
        <v>6.3</v>
      </c>
      <c r="E11" s="10">
        <f>'[1]Замеры ИСК'!U16</f>
        <v>6.3</v>
      </c>
      <c r="F11" s="10">
        <f>'[1]Замеры ИСК'!W16</f>
        <v>6.4</v>
      </c>
      <c r="G11" s="10">
        <f>'[1]Замеры ИСК'!Y16</f>
        <v>6.4</v>
      </c>
      <c r="H11" s="10">
        <f>'[1]Замеры ИСК'!G14</f>
        <v>6.3</v>
      </c>
      <c r="I11" s="10">
        <f>'[1]Замеры ИСК'!L14</f>
        <v>6.3</v>
      </c>
      <c r="J11" s="10">
        <f>'[1]Замеры ИСК'!Q14</f>
        <v>6.3</v>
      </c>
      <c r="K11" s="14">
        <f>'[1]Замеры ИСК'!U14</f>
        <v>6.3</v>
      </c>
      <c r="L11" s="14">
        <f>'[1]Замеры ИСК'!W14</f>
        <v>6.3</v>
      </c>
      <c r="M11" s="14">
        <f>'[1]Замеры ИСК'!Y14</f>
        <v>6.3</v>
      </c>
      <c r="N11" s="10">
        <f>'[1]Замеры ИСК'!G10</f>
        <v>6.4</v>
      </c>
      <c r="O11" s="10">
        <f>'[1]Замеры ИСК'!L10</f>
        <v>6.2</v>
      </c>
      <c r="P11" s="10">
        <f>'[1]Замеры ИСК'!Q10</f>
        <v>6.3</v>
      </c>
      <c r="Q11" s="14">
        <f>'[1]Замеры ИСК'!U10</f>
        <v>6.3</v>
      </c>
      <c r="R11" s="14">
        <f>'[1]Замеры ИСК'!W10</f>
        <v>6.4</v>
      </c>
      <c r="S11" s="14">
        <f>'[1]Замеры ИСК'!Y10</f>
        <v>6.3</v>
      </c>
      <c r="W11" s="13"/>
      <c r="X11" s="13"/>
      <c r="Y11" s="13"/>
      <c r="Z11" s="13"/>
      <c r="AA11" s="13"/>
      <c r="AB11" s="13"/>
    </row>
    <row r="12" spans="1:28">
      <c r="A12" s="10" t="s">
        <v>8</v>
      </c>
      <c r="B12" s="12">
        <f t="shared" ref="B12:S12" si="1">1.732*B11*(B10/1000)*0.8</f>
        <v>1.7735680000000004E-2</v>
      </c>
      <c r="C12" s="12">
        <f t="shared" si="1"/>
        <v>5.2375680000000008E-2</v>
      </c>
      <c r="D12" s="12">
        <f t="shared" si="1"/>
        <v>6.110496E-2</v>
      </c>
      <c r="E12" s="12">
        <f t="shared" si="1"/>
        <v>4.3646400000000002E-2</v>
      </c>
      <c r="F12" s="12">
        <f t="shared" si="1"/>
        <v>1.7735680000000004E-2</v>
      </c>
      <c r="G12" s="12">
        <f t="shared" si="1"/>
        <v>1.7735680000000004E-2</v>
      </c>
      <c r="H12" s="12">
        <f t="shared" si="1"/>
        <v>0.57613248000000006</v>
      </c>
      <c r="I12" s="12">
        <f t="shared" si="1"/>
        <v>1.01259648</v>
      </c>
      <c r="J12" s="12">
        <f t="shared" si="1"/>
        <v>0.95149152000000015</v>
      </c>
      <c r="K12" s="12">
        <f t="shared" si="1"/>
        <v>0.89038656000000005</v>
      </c>
      <c r="L12" s="12">
        <f t="shared" si="1"/>
        <v>0.82055232</v>
      </c>
      <c r="M12" s="12">
        <f t="shared" si="1"/>
        <v>0.84674016000000007</v>
      </c>
      <c r="N12" s="12">
        <f t="shared" si="1"/>
        <v>0</v>
      </c>
      <c r="O12" s="12">
        <f t="shared" si="1"/>
        <v>1.0738400000000001</v>
      </c>
      <c r="P12" s="12">
        <f t="shared" si="1"/>
        <v>0.96022079999999999</v>
      </c>
      <c r="Q12" s="12">
        <f t="shared" si="1"/>
        <v>1.1784528000000001</v>
      </c>
      <c r="R12" s="12">
        <f t="shared" si="1"/>
        <v>1.2414976000000004</v>
      </c>
      <c r="S12" s="12">
        <f t="shared" si="1"/>
        <v>1.0911600000000001</v>
      </c>
      <c r="W12" s="13"/>
      <c r="X12" s="13"/>
      <c r="Y12" s="13"/>
      <c r="Z12" s="13"/>
      <c r="AA12" s="13"/>
      <c r="AB12" s="13"/>
    </row>
    <row r="13" spans="1:28">
      <c r="A13" s="15"/>
      <c r="B13" s="16"/>
      <c r="C13" s="16"/>
      <c r="D13" s="16"/>
      <c r="E13" s="16"/>
      <c r="F13" s="16"/>
      <c r="G13" s="16"/>
      <c r="H13" s="13"/>
      <c r="I13" s="13"/>
      <c r="J13" s="13"/>
      <c r="K13" s="13"/>
      <c r="L13" s="13"/>
      <c r="M13" s="13"/>
      <c r="N13" s="17"/>
      <c r="O13" s="18"/>
      <c r="P13" s="13"/>
      <c r="Q13" s="13"/>
      <c r="R13" s="13"/>
      <c r="S13" s="13"/>
      <c r="T13" s="17"/>
      <c r="U13" s="19"/>
      <c r="V13" s="13"/>
      <c r="W13" s="13"/>
      <c r="X13" s="13"/>
      <c r="Y13" s="13"/>
      <c r="Z13" s="13"/>
      <c r="AA13" s="13"/>
      <c r="AB13" s="13"/>
    </row>
    <row r="14" spans="1:28">
      <c r="A14" s="20" t="s">
        <v>12</v>
      </c>
      <c r="B14" s="17" t="s">
        <v>13</v>
      </c>
      <c r="C14" s="21" t="str">
        <f>'[1]Замеры РП'!$E$4</f>
        <v>4.00</v>
      </c>
      <c r="D14" s="17" t="s">
        <v>14</v>
      </c>
      <c r="E14" s="22">
        <f>B5+H5+N5+H10+B10+T5+N10</f>
        <v>264.2</v>
      </c>
      <c r="F14" s="13" t="s">
        <v>15</v>
      </c>
      <c r="G14" s="13"/>
      <c r="H14" s="17" t="s">
        <v>16</v>
      </c>
      <c r="I14" s="23">
        <f>B7+H7+N7+T7+H12+B12+N12</f>
        <v>2.3337383680000006</v>
      </c>
      <c r="J14" s="13" t="s">
        <v>17</v>
      </c>
      <c r="O14" s="18"/>
      <c r="P14" s="13"/>
      <c r="Q14" s="13"/>
      <c r="R14" s="13"/>
      <c r="S14" s="13"/>
      <c r="T14" s="17"/>
      <c r="U14" s="19"/>
      <c r="V14" s="13"/>
      <c r="W14" s="13"/>
      <c r="X14" s="13"/>
      <c r="Y14" s="13"/>
      <c r="Z14" s="13"/>
      <c r="AA14" s="13"/>
      <c r="AB14" s="13"/>
    </row>
    <row r="15" spans="1:28">
      <c r="A15" s="13"/>
      <c r="B15" s="17" t="s">
        <v>13</v>
      </c>
      <c r="C15" s="21" t="str">
        <f>'[1]Замеры РП'!$F$4</f>
        <v>9.00</v>
      </c>
      <c r="D15" s="17" t="s">
        <v>14</v>
      </c>
      <c r="E15" s="24">
        <f>C5+I5+O5+U5+I10+C10+O10</f>
        <v>612</v>
      </c>
      <c r="F15" s="13" t="s">
        <v>15</v>
      </c>
      <c r="G15" s="13"/>
      <c r="H15" s="17" t="s">
        <v>16</v>
      </c>
      <c r="I15" s="23">
        <f>C7+I7+O7+U7+I12+C12+O12</f>
        <v>5.3063491840000001</v>
      </c>
      <c r="J15" s="13" t="s">
        <v>17</v>
      </c>
      <c r="O15" s="18"/>
      <c r="P15" s="13"/>
      <c r="Q15" s="13"/>
      <c r="R15" s="13"/>
      <c r="S15" s="13"/>
      <c r="T15" s="17"/>
      <c r="U15" s="19"/>
      <c r="V15" s="13"/>
      <c r="W15" s="13"/>
      <c r="X15" s="13"/>
      <c r="Y15" s="13"/>
      <c r="Z15" s="13"/>
      <c r="AA15" s="13"/>
      <c r="AB15" s="13"/>
    </row>
    <row r="16" spans="1:28">
      <c r="A16" s="13"/>
      <c r="B16" s="17" t="s">
        <v>13</v>
      </c>
      <c r="C16" s="21" t="str">
        <f>'[1]Замеры РП'!$J$4</f>
        <v>22.00</v>
      </c>
      <c r="D16" s="25" t="s">
        <v>14</v>
      </c>
      <c r="E16" s="26">
        <f>G5+M5+S5+Y5+G10+M10+S10</f>
        <v>589.29999999999995</v>
      </c>
      <c r="F16" s="13" t="s">
        <v>15</v>
      </c>
      <c r="G16" s="27"/>
      <c r="H16" s="17" t="s">
        <v>16</v>
      </c>
      <c r="I16" s="23">
        <f>G7+M7+S7+Y7+G12+M12+S12</f>
        <v>5.1444418240000003</v>
      </c>
      <c r="J16" s="13" t="s">
        <v>17</v>
      </c>
      <c r="O16" s="18"/>
      <c r="P16" s="13"/>
      <c r="Q16" s="13"/>
      <c r="R16" s="13"/>
      <c r="S16" s="13"/>
      <c r="T16" s="17"/>
      <c r="U16" s="19"/>
      <c r="V16" s="13"/>
      <c r="W16" s="13"/>
      <c r="X16" s="13"/>
      <c r="Y16" s="13"/>
      <c r="Z16" s="13"/>
      <c r="AA16" s="13"/>
      <c r="AB16" s="13"/>
    </row>
    <row r="17" spans="1:28">
      <c r="A17" s="15"/>
      <c r="B17" s="28"/>
      <c r="C17" s="20"/>
      <c r="D17" s="25"/>
      <c r="E17" s="29"/>
      <c r="F17" s="27"/>
      <c r="G17" s="27"/>
      <c r="H17" s="28"/>
      <c r="I17" s="30"/>
      <c r="J17" s="13"/>
      <c r="O17" s="18"/>
      <c r="P17" s="13"/>
      <c r="Q17" s="13"/>
      <c r="R17" s="13"/>
      <c r="S17" s="13"/>
      <c r="T17" s="17"/>
      <c r="U17" s="19"/>
      <c r="V17" s="13"/>
      <c r="W17" s="13"/>
      <c r="X17" s="13"/>
      <c r="Y17" s="13"/>
      <c r="Z17" s="13"/>
      <c r="AA17" s="13"/>
      <c r="AB17" s="13"/>
    </row>
    <row r="18" spans="1:28">
      <c r="A18" s="15"/>
      <c r="B18" s="28"/>
      <c r="C18" s="20"/>
      <c r="D18" s="28"/>
      <c r="E18" s="31"/>
      <c r="F18" s="27"/>
      <c r="G18" s="27"/>
      <c r="H18" s="28"/>
      <c r="I18" s="30"/>
      <c r="J18" s="27"/>
      <c r="O18" s="18"/>
      <c r="P18" s="13"/>
      <c r="Q18" s="13"/>
      <c r="R18" s="13"/>
      <c r="S18" s="13"/>
      <c r="T18" s="17"/>
      <c r="U18" s="19"/>
      <c r="V18" s="13"/>
      <c r="W18" s="13"/>
      <c r="X18" s="13"/>
      <c r="Y18" s="13"/>
      <c r="Z18" s="13"/>
      <c r="AA18" s="13"/>
      <c r="AB18" s="13"/>
    </row>
    <row r="19" spans="1:28">
      <c r="A19" s="15"/>
      <c r="B19" s="28"/>
      <c r="C19" s="32"/>
      <c r="D19" s="28"/>
      <c r="E19" s="33"/>
      <c r="F19" s="27"/>
      <c r="G19" s="34"/>
      <c r="H19" s="28"/>
      <c r="I19" s="30"/>
      <c r="J19" s="27"/>
      <c r="K19" s="13"/>
      <c r="L19" s="13"/>
      <c r="M19" s="13"/>
      <c r="N19" s="17"/>
      <c r="O19" s="18"/>
      <c r="P19" s="13"/>
      <c r="Q19" s="13"/>
      <c r="R19" s="13"/>
      <c r="S19" s="13"/>
      <c r="T19" s="17"/>
      <c r="U19" s="19"/>
      <c r="V19" s="13"/>
      <c r="W19" s="13"/>
      <c r="X19" s="13"/>
      <c r="Y19" s="13"/>
      <c r="Z19" s="13"/>
      <c r="AA19" s="13"/>
      <c r="AB19" s="13"/>
    </row>
    <row r="20" spans="1:28">
      <c r="A20" s="5" t="s">
        <v>18</v>
      </c>
      <c r="B20" s="6" t="s">
        <v>19</v>
      </c>
      <c r="C20" s="7"/>
      <c r="D20" s="7"/>
      <c r="E20" s="7"/>
      <c r="F20" s="7"/>
      <c r="G20" s="8"/>
      <c r="H20" s="6" t="s">
        <v>4</v>
      </c>
      <c r="I20" s="7"/>
      <c r="J20" s="7"/>
      <c r="K20" s="7"/>
      <c r="L20" s="7"/>
      <c r="M20" s="8"/>
      <c r="N20" s="6" t="s">
        <v>20</v>
      </c>
      <c r="O20" s="7"/>
      <c r="P20" s="7"/>
      <c r="Q20" s="7"/>
      <c r="R20" s="7"/>
      <c r="S20" s="8"/>
      <c r="T20" s="6" t="s">
        <v>21</v>
      </c>
      <c r="U20" s="7"/>
      <c r="V20" s="7"/>
      <c r="W20" s="7"/>
      <c r="X20" s="7"/>
      <c r="Y20" s="8"/>
    </row>
    <row r="21" spans="1:28">
      <c r="A21" s="5"/>
      <c r="B21" s="9" t="str">
        <f>'[1]Замеры РП'!$E$4</f>
        <v>4.00</v>
      </c>
      <c r="C21" s="9" t="str">
        <f>'[1]Замеры РП'!$F$4</f>
        <v>9.00</v>
      </c>
      <c r="D21" s="9" t="str">
        <f>'[1]Замеры РП'!$G$4</f>
        <v>14.00</v>
      </c>
      <c r="E21" s="9" t="str">
        <f>'[1]Замеры РП'!$H$4</f>
        <v>18.00</v>
      </c>
      <c r="F21" s="9" t="str">
        <f>'[1]Замеры РП'!$I$4</f>
        <v>20.00</v>
      </c>
      <c r="G21" s="9" t="str">
        <f>'[1]Замеры РП'!$J$4</f>
        <v>22.00</v>
      </c>
      <c r="H21" s="9" t="str">
        <f>'[1]Замеры РП'!$E$4</f>
        <v>4.00</v>
      </c>
      <c r="I21" s="9" t="str">
        <f>'[1]Замеры РП'!$F$4</f>
        <v>9.00</v>
      </c>
      <c r="J21" s="9" t="str">
        <f>'[1]Замеры РП'!$G$4</f>
        <v>14.00</v>
      </c>
      <c r="K21" s="9" t="str">
        <f>'[1]Замеры РП'!$H$4</f>
        <v>18.00</v>
      </c>
      <c r="L21" s="9" t="str">
        <f>'[1]Замеры РП'!$I$4</f>
        <v>20.00</v>
      </c>
      <c r="M21" s="9" t="str">
        <f>'[1]Замеры РП'!$J$4</f>
        <v>22.00</v>
      </c>
      <c r="N21" s="9" t="str">
        <f>'[1]Замеры РП'!$E$4</f>
        <v>4.00</v>
      </c>
      <c r="O21" s="9" t="str">
        <f>'[1]Замеры РП'!$F$4</f>
        <v>9.00</v>
      </c>
      <c r="P21" s="9" t="str">
        <f>'[1]Замеры РП'!$G$4</f>
        <v>14.00</v>
      </c>
      <c r="Q21" s="9" t="str">
        <f>'[1]Замеры РП'!$H$4</f>
        <v>18.00</v>
      </c>
      <c r="R21" s="9" t="str">
        <f>'[1]Замеры РП'!$I$4</f>
        <v>20.00</v>
      </c>
      <c r="S21" s="9" t="str">
        <f>'[1]Замеры РП'!$J$4</f>
        <v>22.00</v>
      </c>
      <c r="T21" s="9" t="str">
        <f>'[1]Замеры РП'!$E$4</f>
        <v>4.00</v>
      </c>
      <c r="U21" s="9" t="str">
        <f>'[1]Замеры РП'!$F$4</f>
        <v>9.00</v>
      </c>
      <c r="V21" s="9" t="str">
        <f>'[1]Замеры РП'!$G$4</f>
        <v>14.00</v>
      </c>
      <c r="W21" s="9" t="str">
        <f>'[1]Замеры РП'!$H$4</f>
        <v>18.00</v>
      </c>
      <c r="X21" s="9" t="str">
        <f>'[1]Замеры РП'!$I$4</f>
        <v>20.00</v>
      </c>
      <c r="Y21" s="9" t="str">
        <f>'[1]Замеры РП'!$J$4</f>
        <v>22.00</v>
      </c>
    </row>
    <row r="22" spans="1:28">
      <c r="A22" s="10" t="s">
        <v>6</v>
      </c>
      <c r="B22" s="10">
        <f>'[1]Замеры ИСК'!G23</f>
        <v>0</v>
      </c>
      <c r="C22" s="10">
        <f>'[1]Замеры ИСК'!L23</f>
        <v>0</v>
      </c>
      <c r="D22" s="10">
        <f>'[1]Замеры ИСК'!Q23</f>
        <v>0</v>
      </c>
      <c r="E22" s="10">
        <f>'[1]Замеры ИСК'!U23</f>
        <v>0</v>
      </c>
      <c r="F22" s="10">
        <f>'[1]Замеры ИСК'!W23</f>
        <v>0</v>
      </c>
      <c r="G22" s="10">
        <f>'[1]Замеры ИСК'!Y23</f>
        <v>0</v>
      </c>
      <c r="H22" s="10">
        <f>'[1]Замеры РП'!E73</f>
        <v>73</v>
      </c>
      <c r="I22" s="10">
        <f>'[1]Замеры РП'!F73</f>
        <v>126</v>
      </c>
      <c r="J22" s="10">
        <f>'[1]Замеры РП'!G73</f>
        <v>98.9</v>
      </c>
      <c r="K22" s="10">
        <f>'[1]Замеры РП'!H73</f>
        <v>124.5</v>
      </c>
      <c r="L22" s="10">
        <f>'[1]Замеры РП'!I73</f>
        <v>146.79999999999998</v>
      </c>
      <c r="M22" s="10">
        <f>'[1]Замеры РП'!J73</f>
        <v>160.1</v>
      </c>
      <c r="N22" s="10">
        <f>'[1]Замеры РП'!E275</f>
        <v>65.3</v>
      </c>
      <c r="O22" s="10">
        <f>'[1]Замеры РП'!F275</f>
        <v>181.50000000000003</v>
      </c>
      <c r="P22" s="10">
        <f>'[1]Замеры РП'!G275</f>
        <v>195.8</v>
      </c>
      <c r="Q22" s="10">
        <f>'[1]Замеры РП'!H275</f>
        <v>139.4</v>
      </c>
      <c r="R22" s="10">
        <f>'[1]Замеры РП'!I275</f>
        <v>123.1</v>
      </c>
      <c r="S22" s="10">
        <f>'[1]Замеры РП'!J275</f>
        <v>116.39999999999999</v>
      </c>
      <c r="T22" s="10">
        <f>'[1]Замеры ИСК'!G26</f>
        <v>41</v>
      </c>
      <c r="U22" s="10">
        <f>'[1]Замеры ИСК'!L26</f>
        <v>78</v>
      </c>
      <c r="V22" s="10">
        <f>'[1]Замеры ИСК'!Q26</f>
        <v>0</v>
      </c>
      <c r="W22" s="10">
        <f>'[1]Замеры ИСК'!U26</f>
        <v>0</v>
      </c>
      <c r="X22" s="10">
        <f>'[1]Замеры ИСК'!W26</f>
        <v>0</v>
      </c>
      <c r="Y22" s="10">
        <f>'[1]Замеры ИСК'!Y26</f>
        <v>80</v>
      </c>
    </row>
    <row r="23" spans="1:28">
      <c r="A23" s="10" t="s">
        <v>7</v>
      </c>
      <c r="B23" s="10">
        <f>'[1]Замеры ИСК'!G22</f>
        <v>6.3</v>
      </c>
      <c r="C23" s="10">
        <f>'[1]Замеры ИСК'!L22</f>
        <v>6.3</v>
      </c>
      <c r="D23" s="10">
        <f>'[1]Замеры ИСК'!Q22</f>
        <v>0</v>
      </c>
      <c r="E23" s="10">
        <f>'[1]Замеры ИСК'!U22</f>
        <v>0</v>
      </c>
      <c r="F23" s="10">
        <f>'[1]Замеры ИСК'!W22</f>
        <v>0</v>
      </c>
      <c r="G23" s="10">
        <f>'[1]Замеры ИСК'!Y22</f>
        <v>6.3</v>
      </c>
      <c r="H23" s="10">
        <f>'[1]Замеры ИСК'!G22</f>
        <v>6.3</v>
      </c>
      <c r="I23" s="10">
        <f>'[1]Замеры ИСК'!L22</f>
        <v>6.3</v>
      </c>
      <c r="J23" s="10">
        <f>'[1]Замеры ИСК'!Q22</f>
        <v>0</v>
      </c>
      <c r="K23" s="10">
        <f>'[1]Замеры ИСК'!U22</f>
        <v>0</v>
      </c>
      <c r="L23" s="10">
        <f>'[1]Замеры ИСК'!Y22</f>
        <v>6.3</v>
      </c>
      <c r="M23" s="10">
        <f>'[1]Замеры ИСК'!X22</f>
        <v>6.3</v>
      </c>
      <c r="N23" s="10">
        <f>'[1]Замеры ИСК'!G20</f>
        <v>6.4</v>
      </c>
      <c r="O23" s="10">
        <f>'[1]Замеры ИСК'!L20</f>
        <v>6.3</v>
      </c>
      <c r="P23" s="10">
        <f>'[1]Замеры ИСК'!Q20</f>
        <v>0</v>
      </c>
      <c r="Q23" s="10">
        <f>'[1]Замеры ИСК'!U20</f>
        <v>0</v>
      </c>
      <c r="R23" s="10">
        <f>'[1]Замеры ИСК'!W20</f>
        <v>0</v>
      </c>
      <c r="S23" s="10">
        <f>'[1]Замеры ИСК'!Y20</f>
        <v>6.4</v>
      </c>
      <c r="T23" s="10">
        <f>'[1]Замеры ИСК'!G25</f>
        <v>6.4</v>
      </c>
      <c r="U23" s="10">
        <f>'[1]Замеры ИСК'!L25</f>
        <v>6.3</v>
      </c>
      <c r="V23" s="10">
        <f>'[1]Замеры ИСК'!Q25</f>
        <v>0</v>
      </c>
      <c r="W23" s="10">
        <f>'[1]Замеры ИСК'!U25</f>
        <v>0</v>
      </c>
      <c r="X23" s="10">
        <f>'[1]Замеры ИСК'!W25</f>
        <v>0</v>
      </c>
      <c r="Y23" s="10">
        <f>'[1]Замеры ИСК'!Y25</f>
        <v>6.4</v>
      </c>
    </row>
    <row r="24" spans="1:28">
      <c r="A24" s="10" t="s">
        <v>8</v>
      </c>
      <c r="B24" s="12">
        <f t="shared" ref="B24:V24" si="2">1.732*B23*(B22/1000)*0.8</f>
        <v>0</v>
      </c>
      <c r="C24" s="12">
        <f t="shared" si="2"/>
        <v>0</v>
      </c>
      <c r="D24" s="12">
        <f t="shared" si="2"/>
        <v>0</v>
      </c>
      <c r="E24" s="12">
        <f>1.732*E23*(E22/1000)*0.8</f>
        <v>0</v>
      </c>
      <c r="F24" s="12">
        <f>1.732*F23*(F22/1000)*0.8</f>
        <v>0</v>
      </c>
      <c r="G24" s="12">
        <f>1.732*G23*(G22/1000)*0.8</f>
        <v>0</v>
      </c>
      <c r="H24" s="12">
        <f t="shared" si="2"/>
        <v>0.63723744000000004</v>
      </c>
      <c r="I24" s="12">
        <f t="shared" si="2"/>
        <v>1.09988928</v>
      </c>
      <c r="J24" s="12">
        <f t="shared" si="2"/>
        <v>0</v>
      </c>
      <c r="K24" s="12">
        <f>1.732*K23*(K22/1000)*0.8</f>
        <v>0</v>
      </c>
      <c r="L24" s="12">
        <f>1.732*L23*(L22/1000)*0.8</f>
        <v>1.281458304</v>
      </c>
      <c r="M24" s="12">
        <f>1.732*M23*(M22/1000)*0.8</f>
        <v>1.397557728</v>
      </c>
      <c r="N24" s="12">
        <f t="shared" si="2"/>
        <v>0.57906995200000011</v>
      </c>
      <c r="O24" s="12">
        <f t="shared" si="2"/>
        <v>1.5843643200000004</v>
      </c>
      <c r="P24" s="12">
        <f t="shared" si="2"/>
        <v>0</v>
      </c>
      <c r="Q24" s="12">
        <f>1.732*Q23*(Q22/1000)*0.8</f>
        <v>0</v>
      </c>
      <c r="R24" s="12">
        <f>1.732*R23*(R22/1000)*0.8</f>
        <v>0</v>
      </c>
      <c r="S24" s="12">
        <f>1.732*S23*(S22/1000)*0.8</f>
        <v>1.0322165760000002</v>
      </c>
      <c r="T24" s="12">
        <f t="shared" si="2"/>
        <v>0.36358144000000009</v>
      </c>
      <c r="U24" s="12">
        <f t="shared" si="2"/>
        <v>0.68088384000000002</v>
      </c>
      <c r="V24" s="12">
        <f t="shared" si="2"/>
        <v>0</v>
      </c>
      <c r="W24" s="12">
        <f>1.732*W23*(W22/1000)*0.8</f>
        <v>0</v>
      </c>
      <c r="X24" s="12">
        <f>1.732*X23*(X22/1000)*0.8</f>
        <v>0</v>
      </c>
      <c r="Y24" s="12">
        <f>1.732*Y23*(Y22/1000)*0.8</f>
        <v>0.70942720000000015</v>
      </c>
    </row>
    <row r="25" spans="1:28">
      <c r="A25" s="5" t="s">
        <v>18</v>
      </c>
      <c r="B25" s="6"/>
      <c r="C25" s="7"/>
      <c r="D25" s="7"/>
      <c r="E25" s="7"/>
      <c r="F25" s="7"/>
      <c r="G25" s="8"/>
      <c r="H25" s="6" t="s">
        <v>22</v>
      </c>
      <c r="I25" s="7"/>
      <c r="J25" s="7"/>
      <c r="K25" s="7"/>
      <c r="L25" s="7"/>
      <c r="M25" s="8"/>
      <c r="N25" s="6" t="s">
        <v>23</v>
      </c>
      <c r="O25" s="7"/>
      <c r="P25" s="7"/>
      <c r="Q25" s="7"/>
      <c r="R25" s="7"/>
      <c r="S25" s="8"/>
      <c r="T25" s="35" t="s">
        <v>24</v>
      </c>
      <c r="U25" s="36"/>
      <c r="V25" s="36"/>
      <c r="W25" s="36"/>
      <c r="X25" s="36"/>
      <c r="Y25" s="37"/>
      <c r="Z25" s="13"/>
      <c r="AA25" s="13"/>
      <c r="AB25" s="13"/>
    </row>
    <row r="26" spans="1:28">
      <c r="A26" s="5"/>
      <c r="B26" s="9"/>
      <c r="C26" s="9"/>
      <c r="D26" s="9"/>
      <c r="E26" s="9"/>
      <c r="F26" s="9"/>
      <c r="G26" s="9"/>
      <c r="H26" s="9" t="str">
        <f>'[1]Замеры РП'!$E$4</f>
        <v>4.00</v>
      </c>
      <c r="I26" s="9" t="str">
        <f>'[1]Замеры РП'!$F$4</f>
        <v>9.00</v>
      </c>
      <c r="J26" s="9" t="str">
        <f>'[1]Замеры РП'!$G$4</f>
        <v>14.00</v>
      </c>
      <c r="K26" s="9" t="str">
        <f>'[1]Замеры РП'!$H$4</f>
        <v>18.00</v>
      </c>
      <c r="L26" s="9" t="str">
        <f>'[1]Замеры РП'!$I$4</f>
        <v>20.00</v>
      </c>
      <c r="M26" s="9" t="str">
        <f>'[1]Замеры РП'!$J$4</f>
        <v>22.00</v>
      </c>
      <c r="N26" s="9" t="str">
        <f>'[1]Замеры РП'!$E$4</f>
        <v>4.00</v>
      </c>
      <c r="O26" s="9" t="str">
        <f>'[1]Замеры РП'!$F$4</f>
        <v>9.00</v>
      </c>
      <c r="P26" s="9" t="str">
        <f>'[1]Замеры РП'!$G$4</f>
        <v>14.00</v>
      </c>
      <c r="Q26" s="9" t="str">
        <f>'[1]Замеры РП'!$H$4</f>
        <v>18.00</v>
      </c>
      <c r="R26" s="9" t="str">
        <f>'[1]Замеры РП'!$I$4</f>
        <v>20.00</v>
      </c>
      <c r="S26" s="9" t="str">
        <f>'[1]Замеры РП'!$J$4</f>
        <v>22.00</v>
      </c>
      <c r="T26" s="9" t="str">
        <f>'[1]Замеры РП'!$E$4</f>
        <v>4.00</v>
      </c>
      <c r="U26" s="9" t="str">
        <f>'[1]Замеры РП'!$F$4</f>
        <v>9.00</v>
      </c>
      <c r="V26" s="9" t="str">
        <f>'[1]Замеры РП'!$G$4</f>
        <v>14.00</v>
      </c>
      <c r="W26" s="9" t="str">
        <f>'[1]Замеры РП'!$H$4</f>
        <v>18.00</v>
      </c>
      <c r="X26" s="9" t="str">
        <f>'[1]Замеры РП'!$I$4</f>
        <v>20.00</v>
      </c>
      <c r="Y26" s="9" t="str">
        <f>'[1]Замеры РП'!$J$4</f>
        <v>22.00</v>
      </c>
      <c r="Z26" s="13"/>
      <c r="AA26" s="13"/>
      <c r="AB26" s="13"/>
    </row>
    <row r="27" spans="1:28">
      <c r="A27" s="10" t="s">
        <v>6</v>
      </c>
      <c r="B27" s="10"/>
      <c r="C27" s="10"/>
      <c r="D27" s="10"/>
      <c r="E27" s="10"/>
      <c r="F27" s="10"/>
      <c r="G27" s="10"/>
      <c r="H27" s="10">
        <f>'[1]Замеры РП'!E283</f>
        <v>22.5</v>
      </c>
      <c r="I27" s="10">
        <f>'[1]Замеры РП'!F283</f>
        <v>59.499999999999993</v>
      </c>
      <c r="J27" s="10">
        <f>'[1]Замеры РП'!G283</f>
        <v>70.600000000000009</v>
      </c>
      <c r="K27" s="10">
        <f>'[1]Замеры РП'!H283</f>
        <v>50.5</v>
      </c>
      <c r="L27" s="10">
        <f>'[1]Замеры РП'!I283</f>
        <v>46.499999999999993</v>
      </c>
      <c r="M27" s="10">
        <f>'[1]Замеры РП'!J283</f>
        <v>46</v>
      </c>
      <c r="N27" s="10">
        <f>'[1]Замеры РП'!E79</f>
        <v>107.6</v>
      </c>
      <c r="O27" s="10">
        <f>'[1]Замеры РП'!F79</f>
        <v>193.5</v>
      </c>
      <c r="P27" s="10">
        <f>'[1]Замеры РП'!G79</f>
        <v>179.2</v>
      </c>
      <c r="Q27" s="10">
        <f>'[1]Замеры РП'!H79</f>
        <v>169.7</v>
      </c>
      <c r="R27" s="10">
        <f>'[1]Замеры РП'!I79</f>
        <v>181.60000000000002</v>
      </c>
      <c r="S27" s="10">
        <f>'[1]Замеры РП'!J79</f>
        <v>205.7</v>
      </c>
      <c r="T27" s="10">
        <f>'[1]Замеры ИСК'!G27</f>
        <v>46</v>
      </c>
      <c r="U27" s="10">
        <f>'[1]Замеры ИСК'!L27</f>
        <v>68</v>
      </c>
      <c r="V27" s="10">
        <f>'[1]Замеры ИСК'!Q27</f>
        <v>0</v>
      </c>
      <c r="W27" s="11">
        <f>'[1]Замеры ИСК'!U27</f>
        <v>0</v>
      </c>
      <c r="X27" s="11">
        <f>'[1]Замеры ИСК'!W27</f>
        <v>0</v>
      </c>
      <c r="Y27" s="11">
        <f>'[1]Замеры ИСК'!Y27</f>
        <v>79</v>
      </c>
      <c r="Z27" s="13"/>
      <c r="AA27" s="13"/>
      <c r="AB27" s="13"/>
    </row>
    <row r="28" spans="1:28">
      <c r="A28" s="10" t="s">
        <v>7</v>
      </c>
      <c r="B28" s="10"/>
      <c r="C28" s="10"/>
      <c r="D28" s="10"/>
      <c r="E28" s="10"/>
      <c r="F28" s="10"/>
      <c r="G28" s="10"/>
      <c r="H28" s="10">
        <f>'[1]Замеры ИСК'!G25</f>
        <v>6.4</v>
      </c>
      <c r="I28" s="10">
        <f>'[1]Замеры ИСК'!L25</f>
        <v>6.3</v>
      </c>
      <c r="J28" s="10">
        <f>'[1]Замеры ИСК'!Q25</f>
        <v>0</v>
      </c>
      <c r="K28" s="10">
        <f>'[1]Замеры ИСК'!U25</f>
        <v>0</v>
      </c>
      <c r="L28" s="10">
        <f>'[1]Замеры ИСК'!W25</f>
        <v>0</v>
      </c>
      <c r="M28" s="10">
        <f>'[1]Замеры ИСК'!Y25</f>
        <v>6.4</v>
      </c>
      <c r="N28" s="10">
        <f>'[1]Замеры ИСК'!G25</f>
        <v>6.4</v>
      </c>
      <c r="O28" s="10">
        <f>'[1]Замеры ИСК'!L25</f>
        <v>6.3</v>
      </c>
      <c r="P28" s="10">
        <f>'[1]Замеры ИСК'!Q25</f>
        <v>0</v>
      </c>
      <c r="Q28" s="10">
        <f>'[1]Замеры ИСК'!U25</f>
        <v>0</v>
      </c>
      <c r="R28" s="10">
        <f>'[1]Замеры ИСК'!W25</f>
        <v>0</v>
      </c>
      <c r="S28" s="10">
        <f>'[1]Замеры ИСК'!Y25</f>
        <v>6.4</v>
      </c>
      <c r="T28" s="10">
        <f>'[1]Замеры ИСК'!G25</f>
        <v>6.4</v>
      </c>
      <c r="U28" s="10">
        <f>'[1]Замеры ИСК'!L25</f>
        <v>6.3</v>
      </c>
      <c r="V28" s="10">
        <f>'[1]Замеры ИСК'!Q25</f>
        <v>0</v>
      </c>
      <c r="W28" s="11">
        <f>'[1]Замеры ИСК'!U25</f>
        <v>0</v>
      </c>
      <c r="X28" s="11">
        <f>'[1]Замеры ИСК'!W25</f>
        <v>0</v>
      </c>
      <c r="Y28" s="11">
        <f>'[1]Замеры ИСК'!Y25</f>
        <v>6.4</v>
      </c>
      <c r="Z28" s="13"/>
      <c r="AA28" s="13"/>
      <c r="AB28" s="13"/>
    </row>
    <row r="29" spans="1:28">
      <c r="A29" s="10" t="s">
        <v>8</v>
      </c>
      <c r="B29" s="12"/>
      <c r="C29" s="12"/>
      <c r="D29" s="12"/>
      <c r="E29" s="12"/>
      <c r="F29" s="12"/>
      <c r="G29" s="12"/>
      <c r="H29" s="12">
        <f t="shared" ref="H29:Y29" si="3">1.732*H28*(H27/1000)*0.8</f>
        <v>0.19952640000000002</v>
      </c>
      <c r="I29" s="12">
        <f t="shared" si="3"/>
        <v>0.51939215999999999</v>
      </c>
      <c r="J29" s="12">
        <f t="shared" si="3"/>
        <v>0</v>
      </c>
      <c r="K29" s="12">
        <f t="shared" si="3"/>
        <v>0</v>
      </c>
      <c r="L29" s="12">
        <f t="shared" si="3"/>
        <v>0</v>
      </c>
      <c r="M29" s="12">
        <f t="shared" si="3"/>
        <v>0.40792064000000006</v>
      </c>
      <c r="N29" s="12">
        <f t="shared" si="3"/>
        <v>0.95417958400000014</v>
      </c>
      <c r="O29" s="12">
        <f t="shared" si="3"/>
        <v>1.6891156800000002</v>
      </c>
      <c r="P29" s="12">
        <f t="shared" si="3"/>
        <v>0</v>
      </c>
      <c r="Q29" s="12">
        <f t="shared" si="3"/>
        <v>0</v>
      </c>
      <c r="R29" s="12">
        <f t="shared" si="3"/>
        <v>0</v>
      </c>
      <c r="S29" s="12">
        <f t="shared" si="3"/>
        <v>1.8241146880000003</v>
      </c>
      <c r="T29" s="12">
        <f t="shared" si="3"/>
        <v>0.40792064000000006</v>
      </c>
      <c r="U29" s="12">
        <f t="shared" si="3"/>
        <v>0.59359104000000007</v>
      </c>
      <c r="V29" s="12">
        <f t="shared" si="3"/>
        <v>0</v>
      </c>
      <c r="W29" s="12">
        <f t="shared" si="3"/>
        <v>0</v>
      </c>
      <c r="X29" s="12">
        <f t="shared" si="3"/>
        <v>0</v>
      </c>
      <c r="Y29" s="12">
        <f t="shared" si="3"/>
        <v>0.70055936000000019</v>
      </c>
      <c r="Z29" s="13"/>
      <c r="AA29" s="13"/>
      <c r="AB29" s="13"/>
    </row>
    <row r="30" spans="1:2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U30" s="13"/>
      <c r="V30" s="13"/>
      <c r="W30" s="13"/>
      <c r="X30" s="13"/>
      <c r="Y30" s="13"/>
      <c r="Z30" s="13"/>
      <c r="AA30" s="13"/>
      <c r="AB30" s="13"/>
    </row>
    <row r="31" spans="1:28">
      <c r="A31" s="20" t="s">
        <v>12</v>
      </c>
      <c r="B31" s="17" t="s">
        <v>13</v>
      </c>
      <c r="C31" s="21" t="str">
        <f>'[1]Замеры РП'!$E$4</f>
        <v>4.00</v>
      </c>
      <c r="D31" s="17" t="s">
        <v>14</v>
      </c>
      <c r="E31" s="24">
        <f>B22+H22+N22+T22+T27+B27+H27+N27</f>
        <v>355.4</v>
      </c>
      <c r="F31" s="13" t="s">
        <v>15</v>
      </c>
      <c r="G31" s="13"/>
      <c r="H31" s="17" t="s">
        <v>16</v>
      </c>
      <c r="I31" s="19">
        <f>B24+H24+N24+T24+T29+B29+H29+N29</f>
        <v>3.1415154560000005</v>
      </c>
      <c r="J31" s="13" t="s">
        <v>17</v>
      </c>
      <c r="K31" s="19"/>
      <c r="L31" s="19"/>
      <c r="M31" s="19"/>
      <c r="O31" s="13"/>
      <c r="P31" s="13"/>
      <c r="U31" s="13"/>
      <c r="V31" s="13"/>
      <c r="W31" s="13"/>
      <c r="X31" s="13"/>
      <c r="Y31" s="13"/>
      <c r="Z31" s="13"/>
      <c r="AA31" s="13"/>
      <c r="AB31" s="13"/>
    </row>
    <row r="32" spans="1:28">
      <c r="A32" s="13"/>
      <c r="B32" s="17" t="s">
        <v>13</v>
      </c>
      <c r="C32" s="21" t="str">
        <f>'[1]Замеры РП'!$F$4</f>
        <v>9.00</v>
      </c>
      <c r="D32" s="17" t="s">
        <v>14</v>
      </c>
      <c r="E32" s="38">
        <f>C22+I22+O22+U22+U27+C27+I27+O27</f>
        <v>706.5</v>
      </c>
      <c r="F32" s="13" t="s">
        <v>15</v>
      </c>
      <c r="G32" s="13"/>
      <c r="H32" s="17" t="s">
        <v>16</v>
      </c>
      <c r="I32" s="19">
        <f>C24+I24+O24+U24+U29+C29+I29+O29</f>
        <v>6.1672363200000007</v>
      </c>
      <c r="J32" s="13" t="s">
        <v>17</v>
      </c>
      <c r="K32" s="19"/>
      <c r="L32" s="19"/>
      <c r="M32" s="19"/>
      <c r="O32" s="13"/>
      <c r="P32" s="13"/>
      <c r="U32" s="13"/>
      <c r="V32" s="13"/>
      <c r="W32" s="13"/>
      <c r="X32" s="13"/>
      <c r="Y32" s="13"/>
      <c r="Z32" s="13"/>
      <c r="AA32" s="13"/>
      <c r="AB32" s="13"/>
    </row>
    <row r="33" spans="1:28">
      <c r="A33" s="13"/>
      <c r="B33" s="17" t="s">
        <v>13</v>
      </c>
      <c r="C33" s="21" t="str">
        <f>'[1]Замеры РП'!$J$4</f>
        <v>22.00</v>
      </c>
      <c r="D33" s="17" t="s">
        <v>14</v>
      </c>
      <c r="E33" s="22">
        <f>E22+K22+Q22+W22+E27+K27+Q27+W27</f>
        <v>484.09999999999997</v>
      </c>
      <c r="F33" s="13" t="s">
        <v>15</v>
      </c>
      <c r="G33" s="27"/>
      <c r="H33" s="17" t="s">
        <v>16</v>
      </c>
      <c r="I33" s="19">
        <f>G24+M24+S24+Y24+M29+S29+Y29</f>
        <v>6.0717961920000008</v>
      </c>
      <c r="J33" s="13" t="s">
        <v>17</v>
      </c>
      <c r="K33" s="19"/>
      <c r="L33" s="19"/>
      <c r="M33" s="19"/>
      <c r="O33" s="13"/>
      <c r="P33" s="13"/>
      <c r="U33" s="13"/>
      <c r="V33" s="13"/>
      <c r="W33" s="13"/>
      <c r="X33" s="13"/>
      <c r="Y33" s="13"/>
      <c r="Z33" s="13"/>
      <c r="AA33" s="13"/>
      <c r="AB33" s="13"/>
    </row>
    <row r="34" spans="1:28">
      <c r="A34" s="13"/>
      <c r="D34" s="17"/>
      <c r="E34" s="22"/>
      <c r="F34" s="13"/>
      <c r="G34" s="13"/>
      <c r="H34" s="17"/>
      <c r="I34" s="19"/>
      <c r="J34" s="13"/>
      <c r="K34" s="19"/>
      <c r="L34" s="19"/>
      <c r="M34" s="19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>
      <c r="A35" s="13"/>
      <c r="B35" s="28"/>
      <c r="C35" s="20"/>
      <c r="D35" s="28"/>
      <c r="E35" s="39"/>
      <c r="F35" s="27"/>
      <c r="G35" s="27"/>
      <c r="H35" s="28"/>
      <c r="I35" s="40"/>
      <c r="J35" s="27"/>
      <c r="K35" s="19"/>
      <c r="L35" s="19"/>
      <c r="M35" s="19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>
      <c r="A36" s="13"/>
      <c r="B36" s="28"/>
      <c r="C36" s="32"/>
      <c r="D36" s="28"/>
      <c r="E36" s="39"/>
      <c r="F36" s="27"/>
      <c r="G36" s="27"/>
      <c r="H36" s="28"/>
      <c r="I36" s="40"/>
      <c r="J36" s="27"/>
      <c r="K36" s="19"/>
      <c r="L36" s="19"/>
      <c r="M36" s="19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>
      <c r="A37" s="13"/>
      <c r="B37" s="13"/>
      <c r="D37" s="17"/>
      <c r="E37" s="18"/>
      <c r="F37" s="13"/>
      <c r="G37" s="13"/>
      <c r="H37" s="17"/>
      <c r="I37" s="19"/>
      <c r="J37" s="13"/>
      <c r="K37" s="19"/>
      <c r="L37" s="19"/>
      <c r="M37" s="19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>
      <c r="A39" s="5" t="s">
        <v>25</v>
      </c>
      <c r="B39" s="6" t="s">
        <v>2</v>
      </c>
      <c r="C39" s="7"/>
      <c r="D39" s="7"/>
      <c r="E39" s="7"/>
      <c r="F39" s="7"/>
      <c r="G39" s="8"/>
      <c r="H39" s="6" t="s">
        <v>24</v>
      </c>
      <c r="I39" s="7"/>
      <c r="J39" s="7"/>
      <c r="K39" s="7"/>
      <c r="L39" s="7"/>
      <c r="M39" s="8"/>
      <c r="N39" s="6" t="s">
        <v>22</v>
      </c>
      <c r="O39" s="7"/>
      <c r="P39" s="7"/>
      <c r="Q39" s="7"/>
      <c r="R39" s="7"/>
      <c r="S39" s="8"/>
      <c r="T39" s="6" t="s">
        <v>26</v>
      </c>
      <c r="U39" s="7"/>
      <c r="V39" s="7"/>
      <c r="W39" s="7"/>
      <c r="X39" s="7"/>
      <c r="Y39" s="8"/>
    </row>
    <row r="40" spans="1:28">
      <c r="A40" s="5"/>
      <c r="B40" s="9" t="str">
        <f>'[1]Замеры РП'!$E$4</f>
        <v>4.00</v>
      </c>
      <c r="C40" s="9" t="str">
        <f>'[1]Замеры РП'!$F$4</f>
        <v>9.00</v>
      </c>
      <c r="D40" s="9" t="str">
        <f>'[1]Замеры РП'!$G$4</f>
        <v>14.00</v>
      </c>
      <c r="E40" s="9" t="str">
        <f>'[1]Замеры РП'!$H$4</f>
        <v>18.00</v>
      </c>
      <c r="F40" s="9" t="str">
        <f>'[1]Замеры РП'!$I$4</f>
        <v>20.00</v>
      </c>
      <c r="G40" s="9" t="str">
        <f>'[1]Замеры РП'!$J$4</f>
        <v>22.00</v>
      </c>
      <c r="H40" s="9" t="str">
        <f>'[1]Замеры РП'!$E$4</f>
        <v>4.00</v>
      </c>
      <c r="I40" s="9" t="str">
        <f>'[1]Замеры РП'!$F$4</f>
        <v>9.00</v>
      </c>
      <c r="J40" s="9" t="str">
        <f>'[1]Замеры РП'!$G$4</f>
        <v>14.00</v>
      </c>
      <c r="K40" s="9" t="str">
        <f>'[1]Замеры РП'!$H$4</f>
        <v>18.00</v>
      </c>
      <c r="L40" s="9" t="str">
        <f>'[1]Замеры РП'!$I$4</f>
        <v>20.00</v>
      </c>
      <c r="M40" s="9" t="str">
        <f>'[1]Замеры РП'!$J$4</f>
        <v>22.00</v>
      </c>
      <c r="N40" s="9" t="str">
        <f>'[1]Замеры РП'!$E$4</f>
        <v>4.00</v>
      </c>
      <c r="O40" s="9" t="str">
        <f>'[1]Замеры РП'!$F$4</f>
        <v>9.00</v>
      </c>
      <c r="P40" s="9" t="str">
        <f>'[1]Замеры РП'!$G$4</f>
        <v>14.00</v>
      </c>
      <c r="Q40" s="9" t="str">
        <f>'[1]Замеры РП'!$H$4</f>
        <v>18.00</v>
      </c>
      <c r="R40" s="9" t="str">
        <f>'[1]Замеры РП'!$I$4</f>
        <v>20.00</v>
      </c>
      <c r="S40" s="9" t="str">
        <f>'[1]Замеры РП'!$J$4</f>
        <v>22.00</v>
      </c>
      <c r="T40" s="9" t="str">
        <f>'[1]Замеры РП'!$E$4</f>
        <v>4.00</v>
      </c>
      <c r="U40" s="9" t="str">
        <f>'[1]Замеры РП'!$F$4</f>
        <v>9.00</v>
      </c>
      <c r="V40" s="9" t="str">
        <f>'[1]Замеры РП'!$G$4</f>
        <v>14.00</v>
      </c>
      <c r="W40" s="9" t="str">
        <f>'[1]Замеры РП'!$H$4</f>
        <v>18.00</v>
      </c>
      <c r="X40" s="9" t="str">
        <f>'[1]Замеры РП'!$I$4</f>
        <v>20.00</v>
      </c>
      <c r="Y40" s="9" t="str">
        <f>'[1]Замеры РП'!$J$4</f>
        <v>22.00</v>
      </c>
    </row>
    <row r="41" spans="1:28">
      <c r="A41" s="10" t="s">
        <v>6</v>
      </c>
      <c r="B41" s="10">
        <f>'[1]Замеры РП'!E431</f>
        <v>40.200000000000003</v>
      </c>
      <c r="C41" s="10">
        <f>'[1]Замеры РП'!F431</f>
        <v>59.7</v>
      </c>
      <c r="D41" s="10">
        <f>'[1]Замеры РП'!G431</f>
        <v>112.4</v>
      </c>
      <c r="E41" s="10">
        <f>'[1]Замеры РП'!H431</f>
        <v>60.1</v>
      </c>
      <c r="F41" s="10">
        <f>'[1]Замеры РП'!I431</f>
        <v>64.300000000000011</v>
      </c>
      <c r="G41" s="10">
        <f>'[1]Замеры РП'!J431</f>
        <v>64.600000000000009</v>
      </c>
      <c r="H41" s="10">
        <f>'[1]Замеры ИСК'!G40</f>
        <v>42</v>
      </c>
      <c r="I41" s="10">
        <f>'[1]Замеры ИСК'!L40</f>
        <v>85</v>
      </c>
      <c r="J41" s="10">
        <f>'[1]Замеры ИСК'!Q40</f>
        <v>0</v>
      </c>
      <c r="K41" s="10">
        <f>'[1]Замеры ИСК'!U40</f>
        <v>0</v>
      </c>
      <c r="L41" s="10">
        <f>'[1]Замеры ИСК'!W40</f>
        <v>0</v>
      </c>
      <c r="M41" s="10">
        <f>'[1]Замеры ИСК'!Y40</f>
        <v>77</v>
      </c>
      <c r="N41" s="10">
        <f>'[1]Замеры ИСК'!G41</f>
        <v>5</v>
      </c>
      <c r="O41" s="10">
        <f>'[1]Замеры ИСК'!L41</f>
        <v>5</v>
      </c>
      <c r="P41" s="10">
        <f>'[1]Замеры ИСК'!Q41</f>
        <v>0</v>
      </c>
      <c r="Q41" s="10">
        <f>'[1]Замеры ИСК'!U41</f>
        <v>0</v>
      </c>
      <c r="R41" s="10">
        <f>'[1]Замеры ИСК'!W41</f>
        <v>0</v>
      </c>
      <c r="S41" s="10">
        <f>'[1]Замеры ИСК'!Y41</f>
        <v>5</v>
      </c>
      <c r="T41" s="41">
        <f>'[1]Замеры РП'!E441</f>
        <v>22.3</v>
      </c>
      <c r="U41" s="41">
        <f>'[1]Замеры РП'!F441</f>
        <v>32.6</v>
      </c>
      <c r="V41" s="41">
        <f>'[1]Замеры РП'!G441</f>
        <v>30.200000000000003</v>
      </c>
      <c r="W41" s="41">
        <f>'[1]Замеры РП'!H441</f>
        <v>37.300000000000004</v>
      </c>
      <c r="X41" s="41">
        <f>'[1]Замеры РП'!I441</f>
        <v>45.7</v>
      </c>
      <c r="Y41" s="41">
        <f>'[1]Замеры РП'!J441</f>
        <v>49.099999999999994</v>
      </c>
    </row>
    <row r="42" spans="1:28">
      <c r="A42" s="10" t="s">
        <v>7</v>
      </c>
      <c r="B42" s="10">
        <f>'[1]Замеры ИСК'!G38</f>
        <v>6.28</v>
      </c>
      <c r="C42" s="10">
        <f>'[1]Замеры ИСК'!L38</f>
        <v>6.2</v>
      </c>
      <c r="D42" s="10">
        <f>'[1]Замеры ИСК'!Q38</f>
        <v>0</v>
      </c>
      <c r="E42" s="10">
        <f>'[1]Замеры ИСК'!U38</f>
        <v>0</v>
      </c>
      <c r="F42" s="10">
        <f>'[1]Замеры ИСК'!W38</f>
        <v>0</v>
      </c>
      <c r="G42" s="10">
        <f>'[1]Замеры ИСК'!Y38</f>
        <v>6.29</v>
      </c>
      <c r="H42" s="10">
        <f>'[1]Замеры ИСК'!G38</f>
        <v>6.28</v>
      </c>
      <c r="I42" s="10">
        <f>'[1]Замеры ИСК'!L38</f>
        <v>6.2</v>
      </c>
      <c r="J42" s="10">
        <f>'[1]Замеры ИСК'!Q38</f>
        <v>0</v>
      </c>
      <c r="K42" s="10">
        <f>'[1]Замеры ИСК'!U38</f>
        <v>0</v>
      </c>
      <c r="L42" s="10">
        <f>'[1]Замеры ИСК'!W38</f>
        <v>0</v>
      </c>
      <c r="M42" s="10">
        <f>'[1]Замеры ИСК'!Y38</f>
        <v>6.29</v>
      </c>
      <c r="N42" s="10">
        <f>'[1]Замеры ИСК'!G38</f>
        <v>6.28</v>
      </c>
      <c r="O42" s="10">
        <f>'[1]Замеры ИСК'!L38</f>
        <v>6.2</v>
      </c>
      <c r="P42" s="10">
        <f>'[1]Замеры ИСК'!Q38</f>
        <v>0</v>
      </c>
      <c r="Q42" s="10">
        <f>'[1]Замеры ИСК'!U38</f>
        <v>0</v>
      </c>
      <c r="R42" s="10">
        <f>'[1]Замеры ИСК'!W38</f>
        <v>0</v>
      </c>
      <c r="S42" s="10">
        <f>'[1]Замеры ИСК'!Y38</f>
        <v>6.29</v>
      </c>
      <c r="T42" s="10">
        <f>'[1]Замеры ИСК'!G42</f>
        <v>6.26</v>
      </c>
      <c r="U42" s="10">
        <f>'[1]Замеры ИСК'!L42</f>
        <v>6.22</v>
      </c>
      <c r="V42" s="10">
        <f>'[1]Замеры ИСК'!Q42</f>
        <v>0</v>
      </c>
      <c r="W42" s="10">
        <f>'[1]Замеры ИСК'!U42</f>
        <v>0</v>
      </c>
      <c r="X42" s="10">
        <f>'[1]Замеры ИСК'!W42</f>
        <v>0</v>
      </c>
      <c r="Y42" s="10">
        <f>'[1]Замеры ИСК'!Y42</f>
        <v>6.25</v>
      </c>
    </row>
    <row r="43" spans="1:28">
      <c r="A43" s="10" t="s">
        <v>8</v>
      </c>
      <c r="B43" s="12">
        <f t="shared" ref="B43:Y43" si="4">1.732*B42*(B41/1000)*0.8</f>
        <v>0.34980303360000004</v>
      </c>
      <c r="C43" s="12">
        <f t="shared" si="4"/>
        <v>0.51286598400000005</v>
      </c>
      <c r="D43" s="12">
        <f t="shared" si="4"/>
        <v>0</v>
      </c>
      <c r="E43" s="12">
        <f>1.732*E42*(E41/1000)*0.8</f>
        <v>0</v>
      </c>
      <c r="F43" s="12">
        <f>1.732*F42*(F41/1000)*0.8</f>
        <v>0</v>
      </c>
      <c r="G43" s="12">
        <f>1.732*G42*(G41/1000)*0.8</f>
        <v>0.56301639040000007</v>
      </c>
      <c r="H43" s="12">
        <f t="shared" si="4"/>
        <v>0.36546585600000009</v>
      </c>
      <c r="I43" s="12">
        <f t="shared" si="4"/>
        <v>0.73021120000000017</v>
      </c>
      <c r="J43" s="12">
        <f t="shared" si="4"/>
        <v>0</v>
      </c>
      <c r="K43" s="12">
        <f>1.732*K42*(K41/1000)*0.8</f>
        <v>0</v>
      </c>
      <c r="L43" s="12">
        <f>1.732*L42*(L41/1000)*0.8</f>
        <v>0</v>
      </c>
      <c r="M43" s="12">
        <f>1.732*M42*(M41/1000)*0.8</f>
        <v>0.67108764799999998</v>
      </c>
      <c r="N43" s="12">
        <f t="shared" si="4"/>
        <v>4.3507840000000006E-2</v>
      </c>
      <c r="O43" s="12">
        <f t="shared" si="4"/>
        <v>4.2953600000000008E-2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4.3577120000000004E-2</v>
      </c>
      <c r="T43" s="12">
        <f t="shared" si="4"/>
        <v>0.19342698879999998</v>
      </c>
      <c r="U43" s="12">
        <f t="shared" si="4"/>
        <v>0.28096088320000007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0.42520599999999997</v>
      </c>
    </row>
    <row r="44" spans="1:28">
      <c r="A44" s="5" t="s">
        <v>25</v>
      </c>
      <c r="B44" s="6" t="s">
        <v>27</v>
      </c>
      <c r="C44" s="7"/>
      <c r="D44" s="7"/>
      <c r="E44" s="7"/>
      <c r="F44" s="7"/>
      <c r="G44" s="8"/>
      <c r="H44" s="6" t="s">
        <v>28</v>
      </c>
      <c r="I44" s="7"/>
      <c r="J44" s="7"/>
      <c r="K44" s="7"/>
      <c r="L44" s="7"/>
      <c r="M44" s="8"/>
      <c r="N44" s="6" t="s">
        <v>29</v>
      </c>
      <c r="O44" s="7"/>
      <c r="P44" s="7"/>
      <c r="Q44" s="7"/>
      <c r="R44" s="7"/>
      <c r="S44" s="8"/>
      <c r="T44" s="6" t="s">
        <v>30</v>
      </c>
      <c r="U44" s="7"/>
      <c r="V44" s="7"/>
      <c r="W44" s="7"/>
      <c r="X44" s="7"/>
      <c r="Y44" s="8"/>
    </row>
    <row r="45" spans="1:28">
      <c r="A45" s="5"/>
      <c r="B45" s="9" t="str">
        <f>'[1]Замеры РП'!$E$4</f>
        <v>4.00</v>
      </c>
      <c r="C45" s="9" t="str">
        <f>'[1]Замеры РП'!$F$4</f>
        <v>9.00</v>
      </c>
      <c r="D45" s="9" t="str">
        <f>'[1]Замеры РП'!$G$4</f>
        <v>14.00</v>
      </c>
      <c r="E45" s="9" t="str">
        <f>'[1]Замеры РП'!$H$4</f>
        <v>18.00</v>
      </c>
      <c r="F45" s="9" t="str">
        <f>'[1]Замеры РП'!$I$4</f>
        <v>20.00</v>
      </c>
      <c r="G45" s="9" t="str">
        <f>'[1]Замеры РП'!$J$4</f>
        <v>22.00</v>
      </c>
      <c r="H45" s="9" t="str">
        <f>'[1]Замеры РП'!$E$4</f>
        <v>4.00</v>
      </c>
      <c r="I45" s="9" t="str">
        <f>'[1]Замеры РП'!$F$4</f>
        <v>9.00</v>
      </c>
      <c r="J45" s="9" t="str">
        <f>'[1]Замеры РП'!$G$4</f>
        <v>14.00</v>
      </c>
      <c r="K45" s="9" t="str">
        <f>'[1]Замеры РП'!$H$4</f>
        <v>18.00</v>
      </c>
      <c r="L45" s="9" t="str">
        <f>'[1]Замеры РП'!$I$4</f>
        <v>20.00</v>
      </c>
      <c r="M45" s="9" t="str">
        <f>'[1]Замеры РП'!$J$4</f>
        <v>22.00</v>
      </c>
      <c r="N45" s="9" t="str">
        <f>'[1]Замеры РП'!$E$4</f>
        <v>4.00</v>
      </c>
      <c r="O45" s="9" t="str">
        <f>'[1]Замеры РП'!$F$4</f>
        <v>9.00</v>
      </c>
      <c r="P45" s="9" t="str">
        <f>'[1]Замеры РП'!$G$4</f>
        <v>14.00</v>
      </c>
      <c r="Q45" s="9" t="str">
        <f>'[1]Замеры РП'!$H$4</f>
        <v>18.00</v>
      </c>
      <c r="R45" s="9" t="str">
        <f>'[1]Замеры РП'!$I$4</f>
        <v>20.00</v>
      </c>
      <c r="S45" s="9" t="str">
        <f>'[1]Замеры РП'!$J$4</f>
        <v>22.00</v>
      </c>
      <c r="T45" s="9" t="str">
        <f>'[1]Замеры РП'!$E$4</f>
        <v>4.00</v>
      </c>
      <c r="U45" s="9" t="str">
        <f>'[1]Замеры РП'!$F$4</f>
        <v>9.00</v>
      </c>
      <c r="V45" s="9" t="str">
        <f>'[1]Замеры РП'!$G$4</f>
        <v>14.00</v>
      </c>
      <c r="W45" s="9" t="str">
        <f>'[1]Замеры РП'!$H$4</f>
        <v>18.00</v>
      </c>
      <c r="X45" s="9" t="str">
        <f>'[1]Замеры РП'!$I$4</f>
        <v>20.00</v>
      </c>
      <c r="Y45" s="9" t="str">
        <f>'[1]Замеры РП'!$J$4</f>
        <v>22.00</v>
      </c>
    </row>
    <row r="46" spans="1:28">
      <c r="A46" s="10" t="s">
        <v>6</v>
      </c>
      <c r="B46" s="10">
        <f>'[1]Замеры ИСК'!G44</f>
        <v>2</v>
      </c>
      <c r="C46" s="10">
        <f>'[1]Замеры ИСК'!L44</f>
        <v>53</v>
      </c>
      <c r="D46" s="10">
        <f>'[1]Замеры ИСК'!Q44</f>
        <v>0</v>
      </c>
      <c r="E46" s="10">
        <f>'[1]Замеры ИСК'!U44</f>
        <v>0</v>
      </c>
      <c r="F46" s="10">
        <f>'[1]Замеры ИСК'!W44</f>
        <v>0</v>
      </c>
      <c r="G46" s="10">
        <f>'[1]Замеры ИСК'!Y44</f>
        <v>2</v>
      </c>
      <c r="H46" s="10">
        <f>'[1]Замеры РП'!E44</f>
        <v>44.7</v>
      </c>
      <c r="I46" s="10">
        <f>'[1]Замеры РП'!F44</f>
        <v>104.4</v>
      </c>
      <c r="J46" s="10">
        <f>'[1]Замеры РП'!G44</f>
        <v>114.3</v>
      </c>
      <c r="K46" s="10">
        <f>'[1]Замеры РП'!H44</f>
        <v>94.2</v>
      </c>
      <c r="L46" s="10">
        <f>'[1]Замеры РП'!I44</f>
        <v>82</v>
      </c>
      <c r="M46" s="10">
        <f>'[1]Замеры РП'!J44</f>
        <v>77</v>
      </c>
      <c r="N46" s="14">
        <f>'[1]Замеры ИСК'!G46</f>
        <v>52</v>
      </c>
      <c r="O46" s="14">
        <f>'[1]Замеры ИСК'!L46</f>
        <v>86</v>
      </c>
      <c r="P46" s="14">
        <f>'[1]Замеры ИСК'!Q46</f>
        <v>0</v>
      </c>
      <c r="Q46" s="14">
        <f>'[1]Замеры ИСК'!U46</f>
        <v>0</v>
      </c>
      <c r="R46" s="14">
        <f>'[1]Замеры ИСК'!W46</f>
        <v>0</v>
      </c>
      <c r="S46" s="14">
        <f>'[1]Замеры ИСК'!Y46</f>
        <v>75</v>
      </c>
      <c r="T46" s="10">
        <f>'[1]Замеры ИСК'!G47</f>
        <v>65</v>
      </c>
      <c r="U46" s="10">
        <f>'[1]Замеры ИСК'!L47</f>
        <v>105</v>
      </c>
      <c r="V46" s="10">
        <f>'[1]Замеры ИСК'!Q47</f>
        <v>0</v>
      </c>
      <c r="W46" s="10">
        <f>'[1]Замеры ИСК'!U47</f>
        <v>0</v>
      </c>
      <c r="X46" s="10">
        <f>'[1]Замеры ИСК'!W47</f>
        <v>0</v>
      </c>
      <c r="Y46" s="10">
        <f>'[1]Замеры ИСК'!Y47</f>
        <v>97</v>
      </c>
    </row>
    <row r="47" spans="1:28">
      <c r="A47" s="10" t="s">
        <v>7</v>
      </c>
      <c r="B47" s="10">
        <f>'[1]Замеры ИСК'!G42</f>
        <v>6.26</v>
      </c>
      <c r="C47" s="10">
        <f>'[1]Замеры ИСК'!L42</f>
        <v>6.22</v>
      </c>
      <c r="D47" s="10">
        <f>'[1]Замеры ИСК'!Q42</f>
        <v>0</v>
      </c>
      <c r="E47" s="10">
        <f>'[1]Замеры ИСК'!U42</f>
        <v>0</v>
      </c>
      <c r="F47" s="10">
        <f>'[1]Замеры ИСК'!W42</f>
        <v>0</v>
      </c>
      <c r="G47" s="10">
        <f>'[1]Замеры ИСК'!Y42</f>
        <v>6.25</v>
      </c>
      <c r="H47" s="10">
        <f>'[1]Замеры ИСК'!G42</f>
        <v>6.26</v>
      </c>
      <c r="I47" s="10">
        <f>'[1]Замеры ИСК'!L42</f>
        <v>6.22</v>
      </c>
      <c r="J47" s="10">
        <f>'[1]Замеры ИСК'!Q42</f>
        <v>0</v>
      </c>
      <c r="K47" s="10">
        <f>'[1]Замеры ИСК'!U42</f>
        <v>0</v>
      </c>
      <c r="L47" s="10">
        <f>'[1]Замеры ИСК'!W42</f>
        <v>0</v>
      </c>
      <c r="M47" s="10">
        <f>'[1]Замеры ИСК'!Y42</f>
        <v>6.25</v>
      </c>
      <c r="N47" s="10">
        <f>'[1]Замеры ИСК'!G42</f>
        <v>6.26</v>
      </c>
      <c r="O47" s="10">
        <f>'[1]Замеры ИСК'!L42</f>
        <v>6.22</v>
      </c>
      <c r="P47" s="10">
        <f>'[1]Замеры ИСК'!Q42</f>
        <v>0</v>
      </c>
      <c r="Q47" s="10">
        <f>'[1]Замеры ИСК'!U42</f>
        <v>0</v>
      </c>
      <c r="R47" s="10">
        <f>'[1]Замеры ИСК'!W42</f>
        <v>0</v>
      </c>
      <c r="S47" s="10">
        <f>'[1]Замеры ИСК'!Y42</f>
        <v>6.25</v>
      </c>
      <c r="T47" s="10">
        <f>'[1]Замеры ИСК'!G42</f>
        <v>6.26</v>
      </c>
      <c r="U47" s="10">
        <f>'[1]Замеры ИСК'!L42</f>
        <v>6.22</v>
      </c>
      <c r="V47" s="10">
        <f>'[1]Замеры ИСК'!Q42</f>
        <v>0</v>
      </c>
      <c r="W47" s="10">
        <f>'[1]Замеры ИСК'!U42</f>
        <v>0</v>
      </c>
      <c r="X47" s="10">
        <f>'[1]Замеры ИСК'!W42</f>
        <v>0</v>
      </c>
      <c r="Y47" s="10">
        <f>'[1]Замеры ИСК'!Y42</f>
        <v>6.25</v>
      </c>
    </row>
    <row r="48" spans="1:28">
      <c r="A48" s="10" t="s">
        <v>8</v>
      </c>
      <c r="B48" s="12">
        <f t="shared" ref="B48:Y48" si="5">1.732*B47*(B46/1000)*0.8</f>
        <v>1.7347711999999998E-2</v>
      </c>
      <c r="C48" s="12">
        <f t="shared" si="5"/>
        <v>0.45677689599999999</v>
      </c>
      <c r="D48" s="12">
        <f t="shared" si="5"/>
        <v>0</v>
      </c>
      <c r="E48" s="12">
        <f t="shared" si="5"/>
        <v>0</v>
      </c>
      <c r="F48" s="12">
        <f t="shared" si="5"/>
        <v>0</v>
      </c>
      <c r="G48" s="12">
        <f t="shared" si="5"/>
        <v>1.7319999999999999E-2</v>
      </c>
      <c r="H48" s="12">
        <f t="shared" si="5"/>
        <v>0.38772136320000006</v>
      </c>
      <c r="I48" s="12">
        <f t="shared" si="5"/>
        <v>0.89976430080000014</v>
      </c>
      <c r="J48" s="12">
        <f t="shared" si="5"/>
        <v>0</v>
      </c>
      <c r="K48" s="12">
        <f t="shared" si="5"/>
        <v>0</v>
      </c>
      <c r="L48" s="12">
        <f t="shared" si="5"/>
        <v>0</v>
      </c>
      <c r="M48" s="12">
        <f t="shared" si="5"/>
        <v>0.66681999999999997</v>
      </c>
      <c r="N48" s="12">
        <f t="shared" si="5"/>
        <v>0.451040512</v>
      </c>
      <c r="O48" s="12">
        <f t="shared" si="5"/>
        <v>0.7411851519999999</v>
      </c>
      <c r="P48" s="12">
        <f t="shared" si="5"/>
        <v>0</v>
      </c>
      <c r="Q48" s="12">
        <f t="shared" si="5"/>
        <v>0</v>
      </c>
      <c r="R48" s="12">
        <f t="shared" si="5"/>
        <v>0</v>
      </c>
      <c r="S48" s="12">
        <f t="shared" si="5"/>
        <v>0.64949999999999997</v>
      </c>
      <c r="T48" s="12">
        <f t="shared" si="5"/>
        <v>0.56380064000000008</v>
      </c>
      <c r="U48" s="12">
        <f t="shared" si="5"/>
        <v>0.90493536000000008</v>
      </c>
      <c r="V48" s="12">
        <f t="shared" si="5"/>
        <v>0</v>
      </c>
      <c r="W48" s="12">
        <f t="shared" si="5"/>
        <v>0</v>
      </c>
      <c r="X48" s="12">
        <f t="shared" si="5"/>
        <v>0</v>
      </c>
      <c r="Y48" s="12">
        <f t="shared" si="5"/>
        <v>0.84001999999999999</v>
      </c>
    </row>
    <row r="49" spans="1:28">
      <c r="A49" s="5" t="s">
        <v>25</v>
      </c>
      <c r="B49" s="6" t="s">
        <v>31</v>
      </c>
      <c r="C49" s="7"/>
      <c r="D49" s="7"/>
      <c r="E49" s="7"/>
      <c r="F49" s="7"/>
      <c r="G49" s="8"/>
      <c r="H49" s="6" t="s">
        <v>32</v>
      </c>
      <c r="I49" s="7"/>
      <c r="J49" s="7"/>
      <c r="K49" s="7"/>
      <c r="L49" s="7"/>
      <c r="M49" s="8"/>
      <c r="N49" s="6" t="s">
        <v>33</v>
      </c>
      <c r="O49" s="7"/>
      <c r="P49" s="7"/>
      <c r="Q49" s="7"/>
      <c r="R49" s="7"/>
      <c r="S49" s="8"/>
      <c r="T49" s="35" t="s">
        <v>34</v>
      </c>
      <c r="U49" s="36"/>
      <c r="V49" s="36"/>
      <c r="W49" s="36"/>
      <c r="X49" s="36"/>
      <c r="Y49" s="37"/>
      <c r="Z49" s="42"/>
      <c r="AA49" s="42"/>
      <c r="AB49" s="42"/>
    </row>
    <row r="50" spans="1:28">
      <c r="A50" s="5"/>
      <c r="B50" s="9" t="str">
        <f>'[1]Замеры РП'!$E$4</f>
        <v>4.00</v>
      </c>
      <c r="C50" s="9" t="str">
        <f>'[1]Замеры РП'!$F$4</f>
        <v>9.00</v>
      </c>
      <c r="D50" s="9" t="str">
        <f>'[1]Замеры РП'!$G$4</f>
        <v>14.00</v>
      </c>
      <c r="E50" s="9" t="str">
        <f>'[1]Замеры РП'!$H$4</f>
        <v>18.00</v>
      </c>
      <c r="F50" s="9" t="str">
        <f>'[1]Замеры РП'!$I$4</f>
        <v>20.00</v>
      </c>
      <c r="G50" s="9" t="str">
        <f>'[1]Замеры РП'!$J$4</f>
        <v>22.00</v>
      </c>
      <c r="H50" s="9" t="str">
        <f>'[1]Замеры РП'!$E$4</f>
        <v>4.00</v>
      </c>
      <c r="I50" s="9" t="str">
        <f>'[1]Замеры РП'!$F$4</f>
        <v>9.00</v>
      </c>
      <c r="J50" s="9" t="str">
        <f>'[1]Замеры РП'!$G$4</f>
        <v>14.00</v>
      </c>
      <c r="K50" s="9" t="str">
        <f>'[1]Замеры РП'!$H$4</f>
        <v>18.00</v>
      </c>
      <c r="L50" s="9" t="str">
        <f>'[1]Замеры РП'!$I$4</f>
        <v>20.00</v>
      </c>
      <c r="M50" s="9" t="str">
        <f>'[1]Замеры РП'!$J$4</f>
        <v>22.00</v>
      </c>
      <c r="N50" s="9" t="str">
        <f>'[1]Замеры РП'!$E$4</f>
        <v>4.00</v>
      </c>
      <c r="O50" s="9" t="str">
        <f>'[1]Замеры РП'!$F$4</f>
        <v>9.00</v>
      </c>
      <c r="P50" s="9" t="str">
        <f>'[1]Замеры РП'!$G$4</f>
        <v>14.00</v>
      </c>
      <c r="Q50" s="9" t="str">
        <f>'[1]Замеры РП'!$H$4</f>
        <v>18.00</v>
      </c>
      <c r="R50" s="9" t="str">
        <f>'[1]Замеры РП'!$I$4</f>
        <v>20.00</v>
      </c>
      <c r="S50" s="9" t="str">
        <f>'[1]Замеры РП'!$J$4</f>
        <v>22.00</v>
      </c>
      <c r="T50" s="9" t="str">
        <f>'[1]Замеры РП'!$E$4</f>
        <v>4.00</v>
      </c>
      <c r="U50" s="9" t="str">
        <f>'[1]Замеры РП'!$F$4</f>
        <v>9.00</v>
      </c>
      <c r="V50" s="9" t="str">
        <f>'[1]Замеры РП'!$G$4</f>
        <v>14.00</v>
      </c>
      <c r="W50" s="9" t="str">
        <f>'[1]Замеры РП'!$H$4</f>
        <v>18.00</v>
      </c>
      <c r="X50" s="9" t="str">
        <f>'[1]Замеры РП'!$I$4</f>
        <v>20.00</v>
      </c>
      <c r="Y50" s="9" t="str">
        <f>'[1]Замеры РП'!$J$4</f>
        <v>22.00</v>
      </c>
      <c r="Z50" s="43"/>
      <c r="AA50" s="43"/>
      <c r="AB50" s="43"/>
    </row>
    <row r="51" spans="1:28">
      <c r="A51" s="10" t="s">
        <v>6</v>
      </c>
      <c r="B51" s="10">
        <f>'[1]Замеры ИСК'!G50</f>
        <v>12</v>
      </c>
      <c r="C51" s="10">
        <f>'[1]Замеры ИСК'!L50</f>
        <v>16</v>
      </c>
      <c r="D51" s="10">
        <f>'[1]Замеры ИСК'!Q50</f>
        <v>0</v>
      </c>
      <c r="E51" s="10">
        <f>'[1]Замеры ИСК'!U50</f>
        <v>0</v>
      </c>
      <c r="F51" s="10">
        <f>'[1]Замеры ИСК'!W50</f>
        <v>0</v>
      </c>
      <c r="G51" s="10">
        <f>'[1]Замеры ИСК'!Y50</f>
        <v>20</v>
      </c>
      <c r="H51" s="14">
        <f>'[1]Замеры ИСК'!G54</f>
        <v>59</v>
      </c>
      <c r="I51" s="14">
        <f>'[1]Замеры ИСК'!L54</f>
        <v>84</v>
      </c>
      <c r="J51" s="14">
        <f>'[1]Замеры ИСК'!Q54</f>
        <v>0</v>
      </c>
      <c r="K51" s="14">
        <f>'[1]Замеры ИСК'!U54</f>
        <v>0</v>
      </c>
      <c r="L51" s="14">
        <f>'[1]Замеры ИСК'!W54</f>
        <v>0</v>
      </c>
      <c r="M51" s="14">
        <f>'[1]Замеры ИСК'!Y54</f>
        <v>82</v>
      </c>
      <c r="N51" s="10">
        <f>'[1]Замеры РП'!E335</f>
        <v>42</v>
      </c>
      <c r="O51" s="10">
        <f>'[1]Замеры РП'!F335</f>
        <v>78</v>
      </c>
      <c r="P51" s="10">
        <f>'[1]Замеры РП'!G335</f>
        <v>76</v>
      </c>
      <c r="Q51" s="10">
        <f>'[1]Замеры РП'!H335</f>
        <v>84</v>
      </c>
      <c r="R51" s="10">
        <f>'[1]Замеры РП'!I335</f>
        <v>82</v>
      </c>
      <c r="S51" s="10">
        <f>'[1]Замеры РП'!J335</f>
        <v>77</v>
      </c>
      <c r="T51" s="10">
        <f>'[1]Замеры ИСК'!G55</f>
        <v>37</v>
      </c>
      <c r="U51" s="10">
        <f>'[1]Замеры ИСК'!L55</f>
        <v>97</v>
      </c>
      <c r="V51" s="10">
        <f>'[1]Замеры ИСК'!Q55</f>
        <v>0</v>
      </c>
      <c r="W51" s="10">
        <f>'[1]Замеры ИСК'!U55</f>
        <v>0</v>
      </c>
      <c r="X51" s="10">
        <f>'[1]Замеры ИСК'!W55</f>
        <v>0</v>
      </c>
      <c r="Y51" s="10">
        <f>'[1]Замеры ИСК'!Y55</f>
        <v>57</v>
      </c>
      <c r="Z51" s="15"/>
      <c r="AA51" s="15"/>
      <c r="AB51" s="15"/>
    </row>
    <row r="52" spans="1:28">
      <c r="A52" s="10" t="s">
        <v>7</v>
      </c>
      <c r="B52" s="10">
        <f>'[1]Замеры ИСК'!G42</f>
        <v>6.26</v>
      </c>
      <c r="C52" s="10">
        <f>'[1]Замеры ИСК'!L42</f>
        <v>6.22</v>
      </c>
      <c r="D52" s="10">
        <f>'[1]Замеры ИСК'!Q42</f>
        <v>0</v>
      </c>
      <c r="E52" s="10">
        <f>'[1]Замеры ИСК'!U42</f>
        <v>0</v>
      </c>
      <c r="F52" s="10">
        <f>'[1]Замеры ИСК'!W42</f>
        <v>0</v>
      </c>
      <c r="G52" s="10">
        <f>'[1]Замеры ИСК'!Y42</f>
        <v>6.25</v>
      </c>
      <c r="H52" s="10">
        <f>'[1]Замеры ИСК'!G52</f>
        <v>6.28</v>
      </c>
      <c r="I52" s="10">
        <f>'[1]Замеры ИСК'!L52</f>
        <v>6.2</v>
      </c>
      <c r="J52" s="10">
        <f>'[1]Замеры ИСК'!Q52</f>
        <v>0</v>
      </c>
      <c r="K52" s="10">
        <f>'[1]Замеры ИСК'!U52</f>
        <v>0</v>
      </c>
      <c r="L52" s="10">
        <f>'[1]Замеры ИСК'!W52</f>
        <v>0</v>
      </c>
      <c r="M52" s="10">
        <f>'[1]Замеры ИСК'!Y52</f>
        <v>6.29</v>
      </c>
      <c r="N52" s="10">
        <f>'[1]Замеры ИСК'!G52</f>
        <v>6.28</v>
      </c>
      <c r="O52" s="10">
        <f>'[1]Замеры ИСК'!L52</f>
        <v>6.2</v>
      </c>
      <c r="P52" s="10">
        <f>'[1]Замеры ИСК'!Q52</f>
        <v>0</v>
      </c>
      <c r="Q52" s="10">
        <f>'[1]Замеры ИСК'!U52</f>
        <v>0</v>
      </c>
      <c r="R52" s="10">
        <f>'[1]Замеры ИСК'!W52</f>
        <v>0</v>
      </c>
      <c r="S52" s="10">
        <f>'[1]Замеры ИСК'!Y52</f>
        <v>6.29</v>
      </c>
      <c r="T52" s="10">
        <f>'[1]Замеры ИСК'!G52</f>
        <v>6.28</v>
      </c>
      <c r="U52" s="10">
        <f>'[1]Замеры ИСК'!L52</f>
        <v>6.2</v>
      </c>
      <c r="V52" s="10">
        <f>'[1]Замеры ИСК'!Q52</f>
        <v>0</v>
      </c>
      <c r="W52" s="10">
        <f>'[1]Замеры ИСК'!U52</f>
        <v>0</v>
      </c>
      <c r="X52" s="10">
        <f>'[1]Замеры ИСК'!W52</f>
        <v>0</v>
      </c>
      <c r="Y52" s="10">
        <f>'[1]Замеры ИСК'!Y52</f>
        <v>6.29</v>
      </c>
      <c r="Z52" s="15"/>
      <c r="AA52" s="15"/>
      <c r="AB52" s="15"/>
    </row>
    <row r="53" spans="1:28">
      <c r="A53" s="10" t="s">
        <v>8</v>
      </c>
      <c r="B53" s="12">
        <f t="shared" ref="B53:Y53" si="6">1.732*B52*(B51/1000)*0.8</f>
        <v>0.10408627200000001</v>
      </c>
      <c r="C53" s="12">
        <f t="shared" si="6"/>
        <v>0.13789491200000001</v>
      </c>
      <c r="D53" s="12">
        <f t="shared" si="6"/>
        <v>0</v>
      </c>
      <c r="E53" s="12">
        <f t="shared" si="6"/>
        <v>0</v>
      </c>
      <c r="F53" s="12">
        <f t="shared" si="6"/>
        <v>0</v>
      </c>
      <c r="G53" s="12">
        <f t="shared" si="6"/>
        <v>0.17320000000000002</v>
      </c>
      <c r="H53" s="12">
        <f t="shared" si="6"/>
        <v>0.51339251200000002</v>
      </c>
      <c r="I53" s="12">
        <f t="shared" si="6"/>
        <v>0.72162048000000012</v>
      </c>
      <c r="J53" s="12">
        <f t="shared" si="6"/>
        <v>0</v>
      </c>
      <c r="K53" s="12">
        <f t="shared" si="6"/>
        <v>0</v>
      </c>
      <c r="L53" s="12">
        <f t="shared" si="6"/>
        <v>0</v>
      </c>
      <c r="M53" s="12">
        <f t="shared" si="6"/>
        <v>0.71466476800000001</v>
      </c>
      <c r="N53" s="12">
        <f t="shared" si="6"/>
        <v>0.36546585600000009</v>
      </c>
      <c r="O53" s="12">
        <f t="shared" si="6"/>
        <v>0.67007616000000003</v>
      </c>
      <c r="P53" s="12">
        <f t="shared" si="6"/>
        <v>0</v>
      </c>
      <c r="Q53" s="12">
        <f t="shared" si="6"/>
        <v>0</v>
      </c>
      <c r="R53" s="12">
        <f t="shared" si="6"/>
        <v>0</v>
      </c>
      <c r="S53" s="12">
        <f t="shared" si="6"/>
        <v>0.67108764799999998</v>
      </c>
      <c r="T53" s="12">
        <f t="shared" si="6"/>
        <v>0.32195801600000001</v>
      </c>
      <c r="U53" s="12">
        <f t="shared" si="6"/>
        <v>0.83329984000000012</v>
      </c>
      <c r="V53" s="12">
        <f t="shared" si="6"/>
        <v>0</v>
      </c>
      <c r="W53" s="12">
        <f t="shared" si="6"/>
        <v>0</v>
      </c>
      <c r="X53" s="12">
        <f t="shared" si="6"/>
        <v>0</v>
      </c>
      <c r="Y53" s="12">
        <f t="shared" si="6"/>
        <v>0.49677916800000005</v>
      </c>
      <c r="Z53" s="16"/>
      <c r="AA53" s="16"/>
      <c r="AB53" s="16"/>
    </row>
    <row r="54" spans="1:28">
      <c r="A54" s="5" t="s">
        <v>25</v>
      </c>
      <c r="B54" s="6" t="s">
        <v>35</v>
      </c>
      <c r="C54" s="7"/>
      <c r="D54" s="7"/>
      <c r="E54" s="7"/>
      <c r="F54" s="7"/>
      <c r="G54" s="8"/>
      <c r="H54" s="6" t="s">
        <v>36</v>
      </c>
      <c r="I54" s="7"/>
      <c r="J54" s="7"/>
      <c r="K54" s="7"/>
      <c r="L54" s="7"/>
      <c r="M54" s="8"/>
      <c r="N54" s="44" t="s">
        <v>37</v>
      </c>
      <c r="O54" s="45"/>
      <c r="P54" s="45"/>
      <c r="Q54" s="45"/>
      <c r="R54" s="45"/>
      <c r="S54" s="46"/>
      <c r="T54" s="44" t="s">
        <v>38</v>
      </c>
      <c r="U54" s="45"/>
      <c r="V54" s="45"/>
      <c r="W54" s="45"/>
      <c r="X54" s="45"/>
      <c r="Y54" s="46"/>
      <c r="Z54" s="16"/>
      <c r="AA54" s="16"/>
      <c r="AB54" s="16"/>
    </row>
    <row r="55" spans="1:28">
      <c r="A55" s="5"/>
      <c r="B55" s="9" t="str">
        <f>'[1]Замеры РП'!$E$4</f>
        <v>4.00</v>
      </c>
      <c r="C55" s="9" t="str">
        <f>'[1]Замеры РП'!$F$4</f>
        <v>9.00</v>
      </c>
      <c r="D55" s="9" t="str">
        <f>'[1]Замеры РП'!$G$4</f>
        <v>14.00</v>
      </c>
      <c r="E55" s="9" t="str">
        <f>'[1]Замеры РП'!$H$4</f>
        <v>18.00</v>
      </c>
      <c r="F55" s="9" t="str">
        <f>'[1]Замеры РП'!$I$4</f>
        <v>20.00</v>
      </c>
      <c r="G55" s="9" t="str">
        <f>'[1]Замеры РП'!$J$4</f>
        <v>22.00</v>
      </c>
      <c r="H55" s="9" t="str">
        <f>'[1]Замеры РП'!$E$4</f>
        <v>4.00</v>
      </c>
      <c r="I55" s="9" t="str">
        <f>'[1]Замеры РП'!$F$4</f>
        <v>9.00</v>
      </c>
      <c r="J55" s="9" t="str">
        <f>'[1]Замеры РП'!$G$4</f>
        <v>14.00</v>
      </c>
      <c r="K55" s="9" t="str">
        <f>'[1]Замеры РП'!$H$4</f>
        <v>18.00</v>
      </c>
      <c r="L55" s="9" t="str">
        <f>'[1]Замеры РП'!$I$4</f>
        <v>20.00</v>
      </c>
      <c r="M55" s="9" t="str">
        <f>'[1]Замеры РП'!$J$4</f>
        <v>22.00</v>
      </c>
      <c r="N55" s="9" t="str">
        <f>'[1]Замеры РП'!$E$4</f>
        <v>4.00</v>
      </c>
      <c r="O55" s="9" t="str">
        <f>'[1]Замеры РП'!$F$4</f>
        <v>9.00</v>
      </c>
      <c r="P55" s="9" t="str">
        <f>'[1]Замеры РП'!$G$4</f>
        <v>14.00</v>
      </c>
      <c r="Q55" s="9" t="str">
        <f>'[1]Замеры РП'!$H$4</f>
        <v>18.00</v>
      </c>
      <c r="R55" s="9" t="str">
        <f>'[1]Замеры РП'!$I$4</f>
        <v>20.00</v>
      </c>
      <c r="S55" s="9" t="str">
        <f>'[1]Замеры РП'!$J$4</f>
        <v>22.00</v>
      </c>
      <c r="T55" s="9" t="str">
        <f>'[1]Замеры РП'!$E$4</f>
        <v>4.00</v>
      </c>
      <c r="U55" s="9" t="str">
        <f>'[1]Замеры РП'!$F$4</f>
        <v>9.00</v>
      </c>
      <c r="V55" s="9" t="str">
        <f>'[1]Замеры РП'!$G$4</f>
        <v>14.00</v>
      </c>
      <c r="W55" s="9" t="str">
        <f>'[1]Замеры РП'!$H$4</f>
        <v>18.00</v>
      </c>
      <c r="X55" s="9" t="str">
        <f>'[1]Замеры РП'!$I$4</f>
        <v>20.00</v>
      </c>
      <c r="Y55" s="9" t="str">
        <f>'[1]Замеры РП'!$J$4</f>
        <v>22.00</v>
      </c>
      <c r="Z55" s="16"/>
      <c r="AA55" s="16"/>
      <c r="AB55" s="16"/>
    </row>
    <row r="56" spans="1:28">
      <c r="A56" s="10" t="s">
        <v>6</v>
      </c>
      <c r="B56" s="10">
        <f>'[1]Замеры РП'!E338</f>
        <v>33.4</v>
      </c>
      <c r="C56" s="10">
        <f>'[1]Замеры РП'!F338</f>
        <v>53</v>
      </c>
      <c r="D56" s="10">
        <f>'[1]Замеры РП'!G338</f>
        <v>51</v>
      </c>
      <c r="E56" s="47">
        <f>'[1]Замеры РП'!H338</f>
        <v>59</v>
      </c>
      <c r="F56" s="47">
        <f>'[1]Замеры РП'!I338</f>
        <v>59.4</v>
      </c>
      <c r="G56" s="47">
        <f>'[1]Замеры РП'!J338</f>
        <v>57.4</v>
      </c>
      <c r="H56" s="10">
        <f>'[1]Замеры ИСК'!G49</f>
        <v>2</v>
      </c>
      <c r="I56" s="10">
        <f>'[1]Замеры ИСК'!L49</f>
        <v>2</v>
      </c>
      <c r="J56" s="10">
        <f>'[1]Замеры ИСК'!Q49</f>
        <v>0</v>
      </c>
      <c r="K56" s="47">
        <f>'[1]Замеры ИСК'!U49</f>
        <v>0</v>
      </c>
      <c r="L56" s="47">
        <f>'[1]Замеры ИСК'!W49</f>
        <v>0</v>
      </c>
      <c r="M56" s="47">
        <f>'[1]Замеры ИСК'!Y49</f>
        <v>2</v>
      </c>
      <c r="N56" s="47">
        <f>'[1]Замеры ИСК'!G45</f>
        <v>62</v>
      </c>
      <c r="O56" s="47">
        <f>'[1]Замеры ИСК'!L45</f>
        <v>102</v>
      </c>
      <c r="P56" s="47">
        <f>'[1]Замеры ИСК'!Q45</f>
        <v>0</v>
      </c>
      <c r="Q56" s="47">
        <f>'[1]Замеры ИСК'!U45</f>
        <v>0</v>
      </c>
      <c r="R56" s="47">
        <f>'[1]Замеры ИСК'!W45</f>
        <v>0</v>
      </c>
      <c r="S56" s="47">
        <f>'[1]Замеры ИСК'!Y45</f>
        <v>106</v>
      </c>
      <c r="T56" s="47">
        <f>'[1]Замеры РП'!E497</f>
        <v>14.4</v>
      </c>
      <c r="U56" s="47">
        <f>'[1]Замеры РП'!F497</f>
        <v>27.3</v>
      </c>
      <c r="V56" s="47">
        <f>'[1]Замеры РП'!G497</f>
        <v>24.7</v>
      </c>
      <c r="W56" s="47">
        <f>'[1]Замеры РП'!H497</f>
        <v>23.7</v>
      </c>
      <c r="X56" s="47">
        <f>'[1]Замеры РП'!I497</f>
        <v>28.1</v>
      </c>
      <c r="Y56" s="47">
        <f>'[1]Замеры РП'!J497</f>
        <v>30</v>
      </c>
      <c r="Z56" s="16"/>
      <c r="AA56" s="16"/>
      <c r="AB56" s="16"/>
    </row>
    <row r="57" spans="1:28">
      <c r="A57" s="10" t="s">
        <v>7</v>
      </c>
      <c r="B57" s="10">
        <f>'[1]Замеры ИСК'!G42</f>
        <v>6.26</v>
      </c>
      <c r="C57" s="10">
        <f>'[1]Замеры ИСК'!L42</f>
        <v>6.22</v>
      </c>
      <c r="D57" s="10">
        <f>'[1]Замеры ИСК'!Q42</f>
        <v>0</v>
      </c>
      <c r="E57" s="47">
        <f>'[1]Замеры ИСК'!U42</f>
        <v>0</v>
      </c>
      <c r="F57" s="47">
        <f>'[1]Замеры ИСК'!W42</f>
        <v>0</v>
      </c>
      <c r="G57" s="47">
        <f>'[1]Замеры ИСК'!Y42</f>
        <v>6.25</v>
      </c>
      <c r="H57" s="10">
        <f>'[1]Замеры ИСК'!G42</f>
        <v>6.26</v>
      </c>
      <c r="I57" s="10">
        <f>'[1]Замеры ИСК'!L42</f>
        <v>6.22</v>
      </c>
      <c r="J57" s="10">
        <f>'[1]Замеры ИСК'!Q42</f>
        <v>0</v>
      </c>
      <c r="K57" s="47">
        <f>'[1]Замеры ИСК'!U42</f>
        <v>0</v>
      </c>
      <c r="L57" s="47">
        <f>'[1]Замеры ИСК'!W42</f>
        <v>0</v>
      </c>
      <c r="M57" s="47">
        <f>'[1]Замеры ИСК'!Y42</f>
        <v>6.25</v>
      </c>
      <c r="N57" s="47">
        <f>'[1]Замеры ИСК'!G42</f>
        <v>6.26</v>
      </c>
      <c r="O57" s="47">
        <f>'[1]Замеры ИСК'!L42</f>
        <v>6.22</v>
      </c>
      <c r="P57" s="47">
        <f>'[1]Замеры ИСК'!Q42</f>
        <v>0</v>
      </c>
      <c r="Q57" s="47">
        <f>'[1]Замеры ИСК'!U42</f>
        <v>0</v>
      </c>
      <c r="R57" s="47">
        <f>'[1]Замеры ИСК'!W42</f>
        <v>0</v>
      </c>
      <c r="S57" s="47">
        <f>'[1]Замеры ИСК'!Y42</f>
        <v>6.25</v>
      </c>
      <c r="T57" s="47">
        <f>'[1]Замеры ИСК'!G52</f>
        <v>6.28</v>
      </c>
      <c r="U57" s="47">
        <f>'[1]Замеры ИСК'!L52</f>
        <v>6.2</v>
      </c>
      <c r="V57" s="47">
        <f>'[1]Замеры ИСК'!Q52</f>
        <v>0</v>
      </c>
      <c r="W57" s="47">
        <f>'[1]Замеры ИСК'!U52</f>
        <v>0</v>
      </c>
      <c r="X57" s="47">
        <f>'[1]Замеры ИСК'!W52</f>
        <v>0</v>
      </c>
      <c r="Y57" s="47">
        <f>'[1]Замеры ИСК'!Y52</f>
        <v>6.29</v>
      </c>
      <c r="Z57" s="16"/>
      <c r="AA57" s="16"/>
      <c r="AB57" s="16"/>
    </row>
    <row r="58" spans="1:28">
      <c r="A58" s="10" t="s">
        <v>8</v>
      </c>
      <c r="B58" s="12">
        <f t="shared" ref="B58:Y58" si="7">1.732*B57*(B56/1000)*0.8</f>
        <v>0.28970679039999997</v>
      </c>
      <c r="C58" s="12">
        <f t="shared" si="7"/>
        <v>0.45677689599999999</v>
      </c>
      <c r="D58" s="12">
        <f t="shared" si="7"/>
        <v>0</v>
      </c>
      <c r="E58" s="12">
        <f t="shared" si="7"/>
        <v>0</v>
      </c>
      <c r="F58" s="12">
        <f t="shared" si="7"/>
        <v>0</v>
      </c>
      <c r="G58" s="12">
        <f t="shared" si="7"/>
        <v>0.49708400000000003</v>
      </c>
      <c r="H58" s="12">
        <f t="shared" si="7"/>
        <v>1.7347711999999998E-2</v>
      </c>
      <c r="I58" s="12">
        <f t="shared" si="7"/>
        <v>1.7236864000000001E-2</v>
      </c>
      <c r="J58" s="12">
        <f t="shared" si="7"/>
        <v>0</v>
      </c>
      <c r="K58" s="12">
        <f t="shared" si="7"/>
        <v>0</v>
      </c>
      <c r="L58" s="12">
        <f t="shared" si="7"/>
        <v>0</v>
      </c>
      <c r="M58" s="12">
        <f t="shared" si="7"/>
        <v>1.7319999999999999E-2</v>
      </c>
      <c r="N58" s="12">
        <f t="shared" si="7"/>
        <v>0.53777907199999997</v>
      </c>
      <c r="O58" s="12">
        <f t="shared" si="7"/>
        <v>0.87908006399999994</v>
      </c>
      <c r="P58" s="12">
        <f t="shared" si="7"/>
        <v>0</v>
      </c>
      <c r="Q58" s="12">
        <f>1.732*Q57*(Q56/1000)*0.8</f>
        <v>0</v>
      </c>
      <c r="R58" s="12">
        <f t="shared" si="7"/>
        <v>0</v>
      </c>
      <c r="S58" s="12">
        <f t="shared" si="7"/>
        <v>0.91795999999999989</v>
      </c>
      <c r="T58" s="12">
        <f t="shared" si="7"/>
        <v>0.12530257920000001</v>
      </c>
      <c r="U58" s="12">
        <f t="shared" si="7"/>
        <v>0.23452665600000003</v>
      </c>
      <c r="V58" s="12">
        <f t="shared" si="7"/>
        <v>0</v>
      </c>
      <c r="W58" s="12">
        <f t="shared" si="7"/>
        <v>0</v>
      </c>
      <c r="X58" s="12">
        <f t="shared" si="7"/>
        <v>0</v>
      </c>
      <c r="Y58" s="12">
        <f t="shared" si="7"/>
        <v>0.26146272000000004</v>
      </c>
      <c r="Z58" s="16"/>
      <c r="AA58" s="16"/>
      <c r="AB58" s="16"/>
    </row>
    <row r="59" spans="1:28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44" t="s">
        <v>39</v>
      </c>
      <c r="U59" s="45"/>
      <c r="V59" s="45"/>
      <c r="W59" s="45"/>
      <c r="X59" s="45"/>
      <c r="Y59" s="46"/>
      <c r="Z59" s="13"/>
      <c r="AA59" s="13"/>
      <c r="AB59" s="13"/>
    </row>
    <row r="60" spans="1:28">
      <c r="A60" s="20" t="s">
        <v>12</v>
      </c>
      <c r="B60" s="17" t="s">
        <v>13</v>
      </c>
      <c r="C60" s="21" t="str">
        <f>'[1]Замеры РП'!$E$4</f>
        <v>4.00</v>
      </c>
      <c r="D60" s="17" t="s">
        <v>14</v>
      </c>
      <c r="E60" s="22">
        <f>B41+H41+N41+B56+B46+H46+T46+H56+B51+N51+T51+T41+N56+H51+N46+T56+T61</f>
        <v>573</v>
      </c>
      <c r="F60" s="13" t="s">
        <v>15</v>
      </c>
      <c r="G60" s="13"/>
      <c r="H60" s="17" t="s">
        <v>16</v>
      </c>
      <c r="I60" s="23">
        <f>B43+H43+N43+T43+B58+B48+H48+N48+T48+H58+B53+H53+N53+T53+N58+T58+T63</f>
        <v>4.9767592832000007</v>
      </c>
      <c r="J60" s="13" t="s">
        <v>17</v>
      </c>
      <c r="K60" s="19"/>
      <c r="L60" s="19"/>
      <c r="M60" s="19"/>
      <c r="O60" s="13"/>
      <c r="P60" s="13"/>
      <c r="Q60" s="13"/>
      <c r="R60" s="13"/>
      <c r="S60" s="13"/>
      <c r="T60" s="9" t="str">
        <f>'[1]Замеры РП'!$E$4</f>
        <v>4.00</v>
      </c>
      <c r="U60" s="9" t="str">
        <f>'[1]Замеры РП'!$F$4</f>
        <v>9.00</v>
      </c>
      <c r="V60" s="9" t="str">
        <f>'[1]Замеры РП'!$G$4</f>
        <v>14.00</v>
      </c>
      <c r="W60" s="9" t="str">
        <f>'[1]Замеры РП'!$H$4</f>
        <v>18.00</v>
      </c>
      <c r="X60" s="9" t="str">
        <f>'[1]Замеры РП'!$I$4</f>
        <v>20.00</v>
      </c>
      <c r="Y60" s="9" t="str">
        <f>'[1]Замеры РП'!$J$4</f>
        <v>22.00</v>
      </c>
      <c r="Z60" s="13"/>
      <c r="AA60" s="13"/>
      <c r="AB60" s="13"/>
    </row>
    <row r="61" spans="1:28">
      <c r="A61" s="13"/>
      <c r="B61" s="17" t="s">
        <v>13</v>
      </c>
      <c r="C61" s="21" t="str">
        <f>'[1]Замеры РП'!$F$4</f>
        <v>9.00</v>
      </c>
      <c r="D61" s="17" t="s">
        <v>14</v>
      </c>
      <c r="E61" s="22">
        <f>C41+I41+O41+U41+C56+C46+I46+O46+U46+I56+C51+I51+O51+U51+O56+U56+U61</f>
        <v>1038</v>
      </c>
      <c r="F61" s="13" t="s">
        <v>15</v>
      </c>
      <c r="G61" s="13"/>
      <c r="H61" s="17" t="s">
        <v>16</v>
      </c>
      <c r="I61" s="23">
        <f>C43+I43+O43+U43+C58+C48+I48+O48+U48+I58+C53+I53+O53+U53+O58+U58+U63</f>
        <v>8.9338499840000019</v>
      </c>
      <c r="J61" s="13" t="s">
        <v>17</v>
      </c>
      <c r="K61" s="19"/>
      <c r="L61" s="19"/>
      <c r="M61" s="19"/>
      <c r="O61" s="13"/>
      <c r="P61" s="13"/>
      <c r="Q61" s="13"/>
      <c r="R61" s="13"/>
      <c r="S61" s="13"/>
      <c r="T61" s="47">
        <f>'[1]Замеры РП'!E501</f>
        <v>38</v>
      </c>
      <c r="U61" s="47">
        <f>'[1]Замеры РП'!F501</f>
        <v>48</v>
      </c>
      <c r="V61" s="47">
        <f>'[1]Замеры РП'!G501</f>
        <v>48</v>
      </c>
      <c r="W61" s="47">
        <f>'[1]Замеры РП'!H501</f>
        <v>64</v>
      </c>
      <c r="X61" s="47">
        <f>'[1]Замеры РП'!I501</f>
        <v>68</v>
      </c>
      <c r="Y61" s="47">
        <f>'[1]Замеры РП'!J501</f>
        <v>59</v>
      </c>
      <c r="Z61" s="13"/>
      <c r="AA61" s="13"/>
      <c r="AB61" s="13"/>
    </row>
    <row r="62" spans="1:28">
      <c r="A62" s="13"/>
      <c r="B62" s="17" t="s">
        <v>13</v>
      </c>
      <c r="C62" s="21" t="str">
        <f>'[1]Замеры РП'!$J$4</f>
        <v>22.00</v>
      </c>
      <c r="D62" s="17" t="s">
        <v>14</v>
      </c>
      <c r="E62" s="22">
        <f>G41+M41+S41+Y41+G46+M46+S46+Y46+G51+M51+S51+Y51+G56+M56+S56+Y56+Y61</f>
        <v>937.1</v>
      </c>
      <c r="F62" s="13" t="s">
        <v>15</v>
      </c>
      <c r="G62" s="27"/>
      <c r="H62" s="17" t="s">
        <v>16</v>
      </c>
      <c r="I62" s="23">
        <f>G43+M43+S43+Y43+G48+M48+S48+Y48+G53+M53+S53+Y53+G58+M58+S58+Y58+Y63</f>
        <v>8.1370454623999997</v>
      </c>
      <c r="J62" s="13" t="s">
        <v>17</v>
      </c>
      <c r="K62" s="19"/>
      <c r="L62" s="19"/>
      <c r="M62" s="19"/>
      <c r="O62" s="13"/>
      <c r="P62" s="13"/>
      <c r="Q62" s="13"/>
      <c r="R62" s="13"/>
      <c r="S62" s="13"/>
      <c r="T62" s="47">
        <f>'[1]Замеры ИСК'!G57</f>
        <v>6.26</v>
      </c>
      <c r="U62" s="47">
        <f>'[1]Замеры ИСК'!L57</f>
        <v>6.22</v>
      </c>
      <c r="V62" s="47">
        <f>'[1]Замеры ИСК'!Q57</f>
        <v>0</v>
      </c>
      <c r="W62" s="47">
        <f>'[1]Замеры ИСК'!U57</f>
        <v>0</v>
      </c>
      <c r="X62" s="47">
        <f>'[1]Замеры ИСК'!W57</f>
        <v>0</v>
      </c>
      <c r="Y62" s="47">
        <f>'[1]Замеры ИСК'!Y57</f>
        <v>6.25</v>
      </c>
      <c r="Z62" s="13"/>
      <c r="AA62" s="13"/>
      <c r="AB62" s="13"/>
    </row>
    <row r="63" spans="1:28">
      <c r="A63" s="13"/>
      <c r="B63" s="17"/>
      <c r="C63" s="21"/>
      <c r="D63" s="17"/>
      <c r="E63" s="22"/>
      <c r="F63" s="13"/>
      <c r="G63" s="13"/>
      <c r="H63" s="17"/>
      <c r="I63" s="23"/>
      <c r="J63" s="13"/>
      <c r="K63" s="19"/>
      <c r="L63" s="19"/>
      <c r="M63" s="19"/>
      <c r="O63" s="13"/>
      <c r="P63" s="13"/>
      <c r="Q63" s="13"/>
      <c r="R63" s="13"/>
      <c r="S63" s="13"/>
      <c r="T63" s="12">
        <f t="shared" ref="T63:Y63" si="8">1.732*T62*(T61/1000)*0.8</f>
        <v>0.32960652800000001</v>
      </c>
      <c r="U63" s="12">
        <f t="shared" si="8"/>
        <v>0.413684736</v>
      </c>
      <c r="V63" s="12">
        <f t="shared" si="8"/>
        <v>0</v>
      </c>
      <c r="W63" s="12">
        <f t="shared" si="8"/>
        <v>0</v>
      </c>
      <c r="X63" s="12">
        <f t="shared" si="8"/>
        <v>0</v>
      </c>
      <c r="Y63" s="12">
        <f t="shared" si="8"/>
        <v>0.51093999999999995</v>
      </c>
      <c r="Z63" s="13"/>
      <c r="AA63" s="13"/>
      <c r="AB63" s="13"/>
    </row>
    <row r="64" spans="1:28">
      <c r="A64" s="13"/>
      <c r="B64" s="28"/>
      <c r="C64" s="20"/>
      <c r="D64" s="28"/>
      <c r="E64" s="39"/>
      <c r="F64" s="27"/>
      <c r="G64" s="27"/>
      <c r="H64" s="28"/>
      <c r="I64" s="30"/>
      <c r="J64" s="27"/>
      <c r="K64" s="19"/>
      <c r="L64" s="19"/>
      <c r="M64" s="19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>
      <c r="A65" s="13"/>
      <c r="B65" s="28"/>
      <c r="C65" s="32"/>
      <c r="D65" s="28"/>
      <c r="E65" s="39"/>
      <c r="F65" s="27"/>
      <c r="G65" s="27"/>
      <c r="H65" s="28"/>
      <c r="I65" s="30"/>
      <c r="J65" s="27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>
      <c r="A66" s="5" t="s">
        <v>40</v>
      </c>
      <c r="B66" s="6" t="s">
        <v>41</v>
      </c>
      <c r="C66" s="7"/>
      <c r="D66" s="7"/>
      <c r="E66" s="7"/>
      <c r="F66" s="7"/>
      <c r="G66" s="8"/>
      <c r="H66" s="6" t="s">
        <v>29</v>
      </c>
      <c r="I66" s="7"/>
      <c r="J66" s="7"/>
      <c r="K66" s="7"/>
      <c r="L66" s="7"/>
      <c r="M66" s="8"/>
      <c r="N66" s="6" t="s">
        <v>42</v>
      </c>
      <c r="O66" s="7"/>
      <c r="P66" s="7"/>
      <c r="Q66" s="7"/>
      <c r="R66" s="7"/>
      <c r="S66" s="8"/>
      <c r="T66" s="6" t="s">
        <v>43</v>
      </c>
      <c r="U66" s="7"/>
      <c r="V66" s="7"/>
      <c r="W66" s="7"/>
      <c r="X66" s="7"/>
      <c r="Y66" s="8"/>
      <c r="Z66" s="13"/>
      <c r="AA66" s="13"/>
      <c r="AB66" s="13"/>
    </row>
    <row r="67" spans="1:28">
      <c r="A67" s="5"/>
      <c r="B67" s="9" t="str">
        <f>'[1]Замеры РП'!$E$4</f>
        <v>4.00</v>
      </c>
      <c r="C67" s="9" t="str">
        <f>'[1]Замеры РП'!$F$4</f>
        <v>9.00</v>
      </c>
      <c r="D67" s="9" t="str">
        <f>'[1]Замеры РП'!$G$4</f>
        <v>14.00</v>
      </c>
      <c r="E67" s="9" t="str">
        <f>'[1]Замеры РП'!$H$4</f>
        <v>18.00</v>
      </c>
      <c r="F67" s="9" t="str">
        <f>'[1]Замеры РП'!$I$4</f>
        <v>20.00</v>
      </c>
      <c r="G67" s="9" t="str">
        <f>'[1]Замеры РП'!$J$4</f>
        <v>22.00</v>
      </c>
      <c r="H67" s="9" t="str">
        <f>'[1]Замеры РП'!$E$4</f>
        <v>4.00</v>
      </c>
      <c r="I67" s="9" t="str">
        <f>'[1]Замеры РП'!$F$4</f>
        <v>9.00</v>
      </c>
      <c r="J67" s="9" t="str">
        <f>'[1]Замеры РП'!$G$4</f>
        <v>14.00</v>
      </c>
      <c r="K67" s="9" t="str">
        <f>'[1]Замеры РП'!$H$4</f>
        <v>18.00</v>
      </c>
      <c r="L67" s="9" t="str">
        <f>'[1]Замеры РП'!$I$4</f>
        <v>20.00</v>
      </c>
      <c r="M67" s="9" t="str">
        <f>'[1]Замеры РП'!$J$4</f>
        <v>22.00</v>
      </c>
      <c r="N67" s="9" t="str">
        <f>'[1]Замеры РП'!$E$4</f>
        <v>4.00</v>
      </c>
      <c r="O67" s="9" t="str">
        <f>'[1]Замеры РП'!$F$4</f>
        <v>9.00</v>
      </c>
      <c r="P67" s="9" t="str">
        <f>'[1]Замеры РП'!$G$4</f>
        <v>14.00</v>
      </c>
      <c r="Q67" s="9" t="str">
        <f>'[1]Замеры РП'!$H$4</f>
        <v>18.00</v>
      </c>
      <c r="R67" s="9" t="str">
        <f>'[1]Замеры РП'!$I$4</f>
        <v>20.00</v>
      </c>
      <c r="S67" s="9" t="str">
        <f>'[1]Замеры РП'!$J$4</f>
        <v>22.00</v>
      </c>
      <c r="T67" s="9" t="str">
        <f>'[1]Замеры РП'!$E$4</f>
        <v>4.00</v>
      </c>
      <c r="U67" s="9" t="str">
        <f>'[1]Замеры РП'!$F$4</f>
        <v>9.00</v>
      </c>
      <c r="V67" s="9" t="str">
        <f>'[1]Замеры РП'!$G$4</f>
        <v>14.00</v>
      </c>
      <c r="W67" s="9" t="str">
        <f>'[1]Замеры РП'!$H$4</f>
        <v>18.00</v>
      </c>
      <c r="X67" s="9" t="str">
        <f>'[1]Замеры РП'!$I$4</f>
        <v>20.00</v>
      </c>
      <c r="Y67" s="9" t="str">
        <f>'[1]Замеры РП'!$J$4</f>
        <v>22.00</v>
      </c>
      <c r="Z67" s="13"/>
      <c r="AA67" s="13"/>
      <c r="AB67" s="13"/>
    </row>
    <row r="68" spans="1:28">
      <c r="A68" s="10" t="s">
        <v>6</v>
      </c>
      <c r="B68" s="10">
        <f>'[1]Замеры ИСК'!G62</f>
        <v>30</v>
      </c>
      <c r="C68" s="10">
        <f>'[1]Замеры ИСК'!L62</f>
        <v>51</v>
      </c>
      <c r="D68" s="10">
        <f>'[1]Замеры ИСК'!Q62</f>
        <v>0</v>
      </c>
      <c r="E68" s="10">
        <f>'[1]Замеры ИСК'!U62</f>
        <v>0</v>
      </c>
      <c r="F68" s="10">
        <f>'[1]Замеры ИСК'!W62</f>
        <v>0</v>
      </c>
      <c r="G68" s="10">
        <f>'[1]Замеры ИСК'!Y62</f>
        <v>56</v>
      </c>
      <c r="H68" s="10">
        <f>'[1]Замеры РП'!E172</f>
        <v>87.4</v>
      </c>
      <c r="I68" s="10">
        <f>'[1]Замеры РП'!F172</f>
        <v>171.7</v>
      </c>
      <c r="J68" s="10">
        <f>'[1]Замеры РП'!G172</f>
        <v>164.4</v>
      </c>
      <c r="K68" s="10">
        <f>'[1]Замеры РП'!H172</f>
        <v>143.5</v>
      </c>
      <c r="L68" s="10">
        <f>'[1]Замеры РП'!I172</f>
        <v>149.30000000000001</v>
      </c>
      <c r="M68" s="10">
        <f>'[1]Замеры РП'!J172</f>
        <v>152.69999999999999</v>
      </c>
      <c r="N68" s="10">
        <f>'[1]Замеры РП'!E177</f>
        <v>43.800000000000004</v>
      </c>
      <c r="O68" s="10">
        <f>'[1]Замеры РП'!F177</f>
        <v>73.899999999999991</v>
      </c>
      <c r="P68" s="10">
        <f>'[1]Замеры РП'!G177</f>
        <v>75.599999999999994</v>
      </c>
      <c r="Q68" s="10">
        <f>'[1]Замеры РП'!H177</f>
        <v>77.199999999999989</v>
      </c>
      <c r="R68" s="10">
        <f>'[1]Замеры РП'!I177</f>
        <v>88.3</v>
      </c>
      <c r="S68" s="10">
        <f>'[1]Замеры РП'!J177</f>
        <v>93.4</v>
      </c>
      <c r="T68" s="10">
        <f>'[1]Замеры ИСК'!G66</f>
        <v>24</v>
      </c>
      <c r="U68" s="10">
        <f>'[1]Замеры ИСК'!L66</f>
        <v>40</v>
      </c>
      <c r="V68" s="10">
        <f>'[1]Замеры ИСК'!Q66</f>
        <v>0</v>
      </c>
      <c r="W68" s="10">
        <f>'[1]Замеры ИСК'!U66</f>
        <v>0</v>
      </c>
      <c r="X68" s="10">
        <f>'[1]Замеры ИСК'!W66</f>
        <v>0</v>
      </c>
      <c r="Y68" s="10">
        <f>'[1]Замеры ИСК'!Y66</f>
        <v>45</v>
      </c>
      <c r="Z68" s="13"/>
      <c r="AA68" s="13"/>
      <c r="AB68" s="13"/>
    </row>
    <row r="69" spans="1:28">
      <c r="A69" s="10" t="s">
        <v>7</v>
      </c>
      <c r="B69" s="10">
        <f>'[1]Замеры ИСК'!G60</f>
        <v>6.25</v>
      </c>
      <c r="C69" s="10">
        <f>'[1]Замеры ИСК'!L60</f>
        <v>6.3</v>
      </c>
      <c r="D69" s="10">
        <f>'[1]Замеры ИСК'!Q60</f>
        <v>0</v>
      </c>
      <c r="E69" s="10">
        <f>'[1]Замеры ИСК'!U60</f>
        <v>0</v>
      </c>
      <c r="F69" s="10">
        <f>'[1]Замеры ИСК'!W60</f>
        <v>0</v>
      </c>
      <c r="G69" s="10">
        <f>'[1]Замеры ИСК'!Y60</f>
        <v>6.36</v>
      </c>
      <c r="H69" s="10">
        <f>'[1]Замеры ИСК'!G60</f>
        <v>6.25</v>
      </c>
      <c r="I69" s="10">
        <f>'[1]Замеры ИСК'!L60</f>
        <v>6.3</v>
      </c>
      <c r="J69" s="10">
        <f>'[1]Замеры ИСК'!Q60</f>
        <v>0</v>
      </c>
      <c r="K69" s="10">
        <f>'[1]Замеры ИСК'!U60</f>
        <v>0</v>
      </c>
      <c r="L69" s="10">
        <f>'[1]Замеры ИСК'!W60</f>
        <v>0</v>
      </c>
      <c r="M69" s="10">
        <f>'[1]Замеры ИСК'!Y60</f>
        <v>6.36</v>
      </c>
      <c r="N69" s="10">
        <f>'[1]Замеры ИСК'!G64</f>
        <v>6.27</v>
      </c>
      <c r="O69" s="10">
        <f>'[1]Замеры ИСК'!L64</f>
        <v>6.33</v>
      </c>
      <c r="P69" s="10">
        <f>'[1]Замеры ИСК'!Q64</f>
        <v>0</v>
      </c>
      <c r="Q69" s="10">
        <f>'[1]Замеры ИСК'!U64</f>
        <v>0</v>
      </c>
      <c r="R69" s="10">
        <f>'[1]Замеры ИСК'!W64</f>
        <v>0</v>
      </c>
      <c r="S69" s="10">
        <f>'[1]Замеры ИСК'!Y64</f>
        <v>6.36</v>
      </c>
      <c r="T69" s="10">
        <f>'[1]Замеры ИСК'!G64</f>
        <v>6.27</v>
      </c>
      <c r="U69" s="10">
        <f>'[1]Замеры ИСК'!L64</f>
        <v>6.33</v>
      </c>
      <c r="V69" s="10">
        <f>'[1]Замеры ИСК'!Q64</f>
        <v>0</v>
      </c>
      <c r="W69" s="10">
        <f>'[1]Замеры ИСК'!U64</f>
        <v>0</v>
      </c>
      <c r="X69" s="10">
        <f>'[1]Замеры ИСК'!W64</f>
        <v>0</v>
      </c>
      <c r="Y69" s="10">
        <f>'[1]Замеры ИСК'!Y64</f>
        <v>6.36</v>
      </c>
      <c r="Z69" s="13"/>
      <c r="AA69" s="13"/>
      <c r="AB69" s="13"/>
    </row>
    <row r="70" spans="1:28">
      <c r="A70" s="10" t="s">
        <v>8</v>
      </c>
      <c r="B70" s="12">
        <f t="shared" ref="B70:V70" si="9">1.732*B69*(B68/1000)*0.8</f>
        <v>0.25979999999999998</v>
      </c>
      <c r="C70" s="12">
        <f t="shared" si="9"/>
        <v>0.44519328000000002</v>
      </c>
      <c r="D70" s="12">
        <f t="shared" si="9"/>
        <v>0</v>
      </c>
      <c r="E70" s="12">
        <f>1.732*E69*(E68/1000)*0.8</f>
        <v>0</v>
      </c>
      <c r="F70" s="12">
        <f>1.732*F69*(F68/1000)*0.8</f>
        <v>0</v>
      </c>
      <c r="G70" s="12">
        <f>1.732*G69*(G68/1000)*0.8</f>
        <v>0.49349529600000008</v>
      </c>
      <c r="H70" s="12">
        <f t="shared" si="9"/>
        <v>0.756884</v>
      </c>
      <c r="I70" s="12">
        <f t="shared" si="9"/>
        <v>1.4988173759999999</v>
      </c>
      <c r="J70" s="12">
        <f t="shared" si="9"/>
        <v>0</v>
      </c>
      <c r="K70" s="12">
        <f>1.732*K69*(K68/1000)*0.8</f>
        <v>0</v>
      </c>
      <c r="L70" s="12">
        <f>1.732*L69*(L68/1000)*0.8</f>
        <v>0</v>
      </c>
      <c r="M70" s="12">
        <f>1.732*M69*(M68/1000)*0.8</f>
        <v>1.3456559232</v>
      </c>
      <c r="N70" s="12">
        <f t="shared" si="9"/>
        <v>0.38052178560000005</v>
      </c>
      <c r="O70" s="12">
        <f t="shared" si="9"/>
        <v>0.64816566719999991</v>
      </c>
      <c r="P70" s="12">
        <f t="shared" si="9"/>
        <v>0</v>
      </c>
      <c r="Q70" s="12">
        <f>1.732*Q69*(Q68/1000)*0.8</f>
        <v>0</v>
      </c>
      <c r="R70" s="12">
        <f>1.732*R69*(R68/1000)*0.8</f>
        <v>0</v>
      </c>
      <c r="S70" s="12">
        <f>1.732*S69*(S68/1000)*0.8</f>
        <v>0.82307965440000008</v>
      </c>
      <c r="T70" s="12">
        <f t="shared" si="9"/>
        <v>0.20850508800000001</v>
      </c>
      <c r="U70" s="12">
        <f t="shared" si="9"/>
        <v>0.35083392000000002</v>
      </c>
      <c r="V70" s="12">
        <f t="shared" si="9"/>
        <v>0</v>
      </c>
      <c r="W70" s="12">
        <f>1.732*W69*(W68/1000)*0.8</f>
        <v>0</v>
      </c>
      <c r="X70" s="12">
        <f>1.732*X69*(X68/1000)*0.8</f>
        <v>0</v>
      </c>
      <c r="Y70" s="12">
        <f>1.732*Y69*(Y68/1000)*0.8</f>
        <v>0.39655872000000003</v>
      </c>
      <c r="Z70" s="13"/>
      <c r="AA70" s="13"/>
      <c r="AB70" s="13"/>
    </row>
    <row r="71" spans="1:28">
      <c r="A71" s="20" t="s">
        <v>12</v>
      </c>
      <c r="B71" s="17" t="s">
        <v>13</v>
      </c>
      <c r="C71" s="21" t="str">
        <f>'[1]Замеры РП'!$E$4</f>
        <v>4.00</v>
      </c>
      <c r="D71" s="17" t="s">
        <v>14</v>
      </c>
      <c r="E71" s="24">
        <f>B68+H68+N68+T68+N73+T73</f>
        <v>219.20000000000002</v>
      </c>
      <c r="F71" s="13" t="s">
        <v>15</v>
      </c>
      <c r="G71" s="13"/>
      <c r="H71" s="17" t="s">
        <v>16</v>
      </c>
      <c r="I71" s="23">
        <f>B70+H70+N70+T70+N75+T75</f>
        <v>1.9004834176000001</v>
      </c>
      <c r="J71" s="13" t="s">
        <v>17</v>
      </c>
      <c r="K71" s="13"/>
      <c r="L71" s="13"/>
      <c r="M71" s="13"/>
      <c r="N71" s="6" t="s">
        <v>28</v>
      </c>
      <c r="O71" s="7"/>
      <c r="P71" s="7"/>
      <c r="Q71" s="7"/>
      <c r="R71" s="7"/>
      <c r="S71" s="8"/>
      <c r="T71" s="6" t="s">
        <v>19</v>
      </c>
      <c r="U71" s="7"/>
      <c r="V71" s="7"/>
      <c r="W71" s="7"/>
      <c r="X71" s="7"/>
      <c r="Y71" s="8"/>
      <c r="Z71" s="13"/>
      <c r="AA71" s="13"/>
      <c r="AB71" s="13"/>
    </row>
    <row r="72" spans="1:28">
      <c r="A72" s="13"/>
      <c r="B72" s="17" t="s">
        <v>13</v>
      </c>
      <c r="C72" s="21" t="str">
        <f>'[1]Замеры РП'!$F$4</f>
        <v>9.00</v>
      </c>
      <c r="D72" s="17" t="s">
        <v>14</v>
      </c>
      <c r="E72" s="24">
        <f>C68+I68+O68+U68+O73+U73</f>
        <v>397.59999999999997</v>
      </c>
      <c r="F72" s="13" t="s">
        <v>15</v>
      </c>
      <c r="G72" s="13"/>
      <c r="H72" s="17" t="s">
        <v>16</v>
      </c>
      <c r="I72" s="23">
        <f>C70+I70+O70+U70+O75+U75</f>
        <v>3.4766186591999997</v>
      </c>
      <c r="J72" s="13" t="s">
        <v>17</v>
      </c>
      <c r="L72" s="19"/>
      <c r="M72" s="19"/>
      <c r="N72" s="9" t="str">
        <f>'[1]Замеры РП'!$E$4</f>
        <v>4.00</v>
      </c>
      <c r="O72" s="9" t="str">
        <f>'[1]Замеры РП'!$F$4</f>
        <v>9.00</v>
      </c>
      <c r="P72" s="9" t="str">
        <f>'[1]Замеры РП'!$G$4</f>
        <v>14.00</v>
      </c>
      <c r="Q72" s="9" t="str">
        <f>'[1]Замеры РП'!$H$4</f>
        <v>18.00</v>
      </c>
      <c r="R72" s="9" t="str">
        <f>'[1]Замеры РП'!$I$4</f>
        <v>20.00</v>
      </c>
      <c r="S72" s="9" t="str">
        <f>'[1]Замеры РП'!$J$4</f>
        <v>22.00</v>
      </c>
      <c r="T72" s="9" t="str">
        <f>'[1]Замеры РП'!$E$4</f>
        <v>4.00</v>
      </c>
      <c r="U72" s="9" t="str">
        <f>'[1]Замеры РП'!$F$4</f>
        <v>9.00</v>
      </c>
      <c r="V72" s="9" t="str">
        <f>'[1]Замеры РП'!$G$4</f>
        <v>14.00</v>
      </c>
      <c r="W72" s="9" t="str">
        <f>'[1]Замеры РП'!$H$4</f>
        <v>18.00</v>
      </c>
      <c r="X72" s="9" t="str">
        <f>'[1]Замеры РП'!$I$4</f>
        <v>20.00</v>
      </c>
      <c r="Y72" s="9" t="str">
        <f>'[1]Замеры РП'!$J$4</f>
        <v>22.00</v>
      </c>
      <c r="Z72" s="13"/>
      <c r="AA72" s="13"/>
      <c r="AB72" s="13"/>
    </row>
    <row r="73" spans="1:28">
      <c r="A73" s="13"/>
      <c r="B73" s="17" t="s">
        <v>13</v>
      </c>
      <c r="C73" s="21" t="str">
        <f>'[1]Замеры РП'!$J$4</f>
        <v>22.00</v>
      </c>
      <c r="D73" s="17" t="s">
        <v>14</v>
      </c>
      <c r="E73" s="24">
        <f>G68+M68+S68+Y68+S73+Y73</f>
        <v>413.1</v>
      </c>
      <c r="F73" s="13" t="s">
        <v>15</v>
      </c>
      <c r="G73" s="13"/>
      <c r="H73" s="17" t="s">
        <v>16</v>
      </c>
      <c r="I73" s="23">
        <f>G70+M70+S70+Y70+S75+Y75</f>
        <v>3.6404090496000001</v>
      </c>
      <c r="J73" s="13" t="s">
        <v>17</v>
      </c>
      <c r="K73" s="13"/>
      <c r="L73" s="48" t="s">
        <v>6</v>
      </c>
      <c r="M73" s="48"/>
      <c r="N73" s="10">
        <f>'[1]Замеры ИСК'!G61</f>
        <v>22</v>
      </c>
      <c r="O73" s="10">
        <f>'[1]Замеры ИСК'!L61</f>
        <v>34</v>
      </c>
      <c r="P73" s="10">
        <f>'[1]Замеры ИСК'!Q61</f>
        <v>0</v>
      </c>
      <c r="Q73" s="10">
        <f>'[1]Замеры ИСК'!U61</f>
        <v>0</v>
      </c>
      <c r="R73" s="10">
        <f>'[1]Замеры ИСК'!W61</f>
        <v>0</v>
      </c>
      <c r="S73" s="10">
        <f>'[1]Замеры ИСК'!Y61</f>
        <v>39</v>
      </c>
      <c r="T73" s="10">
        <f>'[1]Замеры ИСК'!G67</f>
        <v>12</v>
      </c>
      <c r="U73" s="10">
        <f>'[1]Замеры ИСК'!L67</f>
        <v>27</v>
      </c>
      <c r="V73" s="10">
        <f>'[1]Замеры ИСК'!Q67</f>
        <v>0</v>
      </c>
      <c r="W73" s="10">
        <f>'[1]Замеры ИСК'!U67</f>
        <v>0</v>
      </c>
      <c r="X73" s="10">
        <f>'[1]Замеры ИСК'!W67</f>
        <v>0</v>
      </c>
      <c r="Y73" s="10">
        <f>'[1]Замеры ИСК'!Y67</f>
        <v>27</v>
      </c>
      <c r="Z73" s="13"/>
      <c r="AA73" s="13"/>
      <c r="AB73" s="13"/>
    </row>
    <row r="74" spans="1:28">
      <c r="A74" s="13"/>
      <c r="D74" s="17"/>
      <c r="E74" s="24"/>
      <c r="F74" s="13"/>
      <c r="G74" s="13"/>
      <c r="H74" s="17"/>
      <c r="I74" s="23"/>
      <c r="J74" s="13"/>
      <c r="L74" s="48" t="s">
        <v>7</v>
      </c>
      <c r="M74" s="48"/>
      <c r="N74" s="10">
        <f>'[1]Замеры ИСК'!G60</f>
        <v>6.25</v>
      </c>
      <c r="O74" s="10">
        <f>'[1]Замеры ИСК'!L60</f>
        <v>6.3</v>
      </c>
      <c r="P74" s="10">
        <f>'[1]Замеры ИСК'!Q60</f>
        <v>0</v>
      </c>
      <c r="Q74" s="10">
        <f>'[1]Замеры ИСК'!U60</f>
        <v>0</v>
      </c>
      <c r="R74" s="10">
        <f>'[1]Замеры ИСК'!W60</f>
        <v>0</v>
      </c>
      <c r="S74" s="10">
        <f>'[1]Замеры ИСК'!Y60</f>
        <v>6.36</v>
      </c>
      <c r="T74" s="10">
        <f>'[1]Замеры ИСК'!G64</f>
        <v>6.27</v>
      </c>
      <c r="U74" s="10">
        <f>'[1]Замеры ИСК'!L64</f>
        <v>6.33</v>
      </c>
      <c r="V74" s="10">
        <f>'[1]Замеры ИСК'!Q64</f>
        <v>0</v>
      </c>
      <c r="W74" s="10">
        <f>'[1]Замеры ИСК'!U64</f>
        <v>0</v>
      </c>
      <c r="X74" s="10">
        <f>'[1]Замеры ИСК'!W64</f>
        <v>0</v>
      </c>
      <c r="Y74" s="10">
        <f>'[1]Замеры ИСК'!Y64</f>
        <v>6.36</v>
      </c>
      <c r="Z74" s="13"/>
      <c r="AA74" s="13"/>
      <c r="AB74" s="13"/>
    </row>
    <row r="75" spans="1:28">
      <c r="A75" s="13"/>
      <c r="B75" s="28"/>
      <c r="C75" s="20"/>
      <c r="D75" s="28"/>
      <c r="E75" s="31"/>
      <c r="F75" s="27"/>
      <c r="G75" s="27"/>
      <c r="H75" s="28"/>
      <c r="I75" s="30"/>
      <c r="J75" s="27"/>
      <c r="L75" s="48" t="s">
        <v>8</v>
      </c>
      <c r="M75" s="48"/>
      <c r="N75" s="12">
        <f t="shared" ref="N75:Y75" si="10">1.732*N74*(N73/1000)*0.8</f>
        <v>0.19051999999999999</v>
      </c>
      <c r="O75" s="12">
        <f t="shared" si="10"/>
        <v>0.29679552000000003</v>
      </c>
      <c r="P75" s="12">
        <f t="shared" si="10"/>
        <v>0</v>
      </c>
      <c r="Q75" s="12">
        <f t="shared" si="10"/>
        <v>0</v>
      </c>
      <c r="R75" s="12">
        <f t="shared" si="10"/>
        <v>0</v>
      </c>
      <c r="S75" s="12">
        <f t="shared" si="10"/>
        <v>0.34368422400000004</v>
      </c>
      <c r="T75" s="12">
        <f t="shared" si="10"/>
        <v>0.104252544</v>
      </c>
      <c r="U75" s="12">
        <f t="shared" si="10"/>
        <v>0.23681289599999999</v>
      </c>
      <c r="V75" s="12">
        <f t="shared" si="10"/>
        <v>0</v>
      </c>
      <c r="W75" s="12">
        <f t="shared" si="10"/>
        <v>0</v>
      </c>
      <c r="X75" s="12">
        <f t="shared" si="10"/>
        <v>0</v>
      </c>
      <c r="Y75" s="12">
        <f t="shared" si="10"/>
        <v>0.23793523200000002</v>
      </c>
      <c r="Z75" s="13"/>
      <c r="AA75" s="13"/>
      <c r="AB75" s="13"/>
    </row>
    <row r="76" spans="1:28">
      <c r="B76" s="28"/>
      <c r="C76" s="32"/>
      <c r="D76" s="28"/>
      <c r="E76" s="31"/>
      <c r="F76" s="27"/>
      <c r="G76" s="49"/>
      <c r="H76" s="28"/>
      <c r="I76" s="30"/>
      <c r="J76" s="27"/>
      <c r="L76" s="19"/>
      <c r="M76" s="19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>
      <c r="A77" s="5" t="s">
        <v>44</v>
      </c>
      <c r="B77" s="6" t="s">
        <v>27</v>
      </c>
      <c r="C77" s="7"/>
      <c r="D77" s="7"/>
      <c r="E77" s="7"/>
      <c r="F77" s="7"/>
      <c r="G77" s="8"/>
      <c r="H77" s="6" t="s">
        <v>45</v>
      </c>
      <c r="I77" s="7"/>
      <c r="J77" s="7"/>
      <c r="K77" s="7"/>
      <c r="L77" s="7"/>
      <c r="M77" s="8"/>
      <c r="N77" s="6" t="s">
        <v>19</v>
      </c>
      <c r="O77" s="7"/>
      <c r="P77" s="7"/>
      <c r="Q77" s="7"/>
      <c r="R77" s="7"/>
      <c r="S77" s="8"/>
      <c r="T77" s="6" t="s">
        <v>46</v>
      </c>
      <c r="U77" s="7"/>
      <c r="V77" s="7"/>
      <c r="W77" s="7"/>
      <c r="X77" s="7"/>
      <c r="Y77" s="8"/>
    </row>
    <row r="78" spans="1:28">
      <c r="A78" s="5"/>
      <c r="B78" s="9" t="str">
        <f>'[1]Замеры РП'!$E$4</f>
        <v>4.00</v>
      </c>
      <c r="C78" s="9" t="str">
        <f>'[1]Замеры РП'!$F$4</f>
        <v>9.00</v>
      </c>
      <c r="D78" s="9" t="str">
        <f>'[1]Замеры РП'!$G$4</f>
        <v>14.00</v>
      </c>
      <c r="E78" s="9" t="str">
        <f>'[1]Замеры РП'!$H$4</f>
        <v>18.00</v>
      </c>
      <c r="F78" s="9" t="str">
        <f>'[1]Замеры РП'!$I$4</f>
        <v>20.00</v>
      </c>
      <c r="G78" s="9" t="str">
        <f>'[1]Замеры РП'!$J$4</f>
        <v>22.00</v>
      </c>
      <c r="H78" s="9" t="str">
        <f>'[1]Замеры РП'!$E$4</f>
        <v>4.00</v>
      </c>
      <c r="I78" s="9" t="str">
        <f>'[1]Замеры РП'!$F$4</f>
        <v>9.00</v>
      </c>
      <c r="J78" s="9" t="str">
        <f>'[1]Замеры РП'!$G$4</f>
        <v>14.00</v>
      </c>
      <c r="K78" s="9" t="str">
        <f>'[1]Замеры РП'!$H$4</f>
        <v>18.00</v>
      </c>
      <c r="L78" s="9" t="str">
        <f>'[1]Замеры РП'!$I$4</f>
        <v>20.00</v>
      </c>
      <c r="M78" s="9" t="str">
        <f>'[1]Замеры РП'!$J$4</f>
        <v>22.00</v>
      </c>
      <c r="N78" s="9" t="str">
        <f>'[1]Замеры РП'!$E$4</f>
        <v>4.00</v>
      </c>
      <c r="O78" s="9" t="str">
        <f>'[1]Замеры РП'!$F$4</f>
        <v>9.00</v>
      </c>
      <c r="P78" s="9" t="str">
        <f>'[1]Замеры РП'!$G$4</f>
        <v>14.00</v>
      </c>
      <c r="Q78" s="9" t="str">
        <f>'[1]Замеры РП'!$H$4</f>
        <v>18.00</v>
      </c>
      <c r="R78" s="9" t="str">
        <f>'[1]Замеры РП'!$I$4</f>
        <v>20.00</v>
      </c>
      <c r="S78" s="9" t="str">
        <f>'[1]Замеры РП'!$J$4</f>
        <v>22.00</v>
      </c>
      <c r="T78" s="9" t="str">
        <f>'[1]Замеры РП'!$E$4</f>
        <v>4.00</v>
      </c>
      <c r="U78" s="9" t="str">
        <f>'[1]Замеры РП'!$F$4</f>
        <v>9.00</v>
      </c>
      <c r="V78" s="9" t="str">
        <f>'[1]Замеры РП'!$G$4</f>
        <v>14.00</v>
      </c>
      <c r="W78" s="9" t="str">
        <f>'[1]Замеры РП'!$H$4</f>
        <v>18.00</v>
      </c>
      <c r="X78" s="9" t="str">
        <f>'[1]Замеры РП'!$I$4</f>
        <v>20.00</v>
      </c>
      <c r="Y78" s="9" t="str">
        <f>'[1]Замеры РП'!$J$4</f>
        <v>22.00</v>
      </c>
    </row>
    <row r="79" spans="1:28">
      <c r="A79" s="10" t="s">
        <v>6</v>
      </c>
      <c r="B79" s="10">
        <f>'[1]Замеры РП'!E129</f>
        <v>87.6</v>
      </c>
      <c r="C79" s="10">
        <f>'[1]Замеры РП'!F129</f>
        <v>170.3</v>
      </c>
      <c r="D79" s="10">
        <f>'[1]Замеры РП'!G129</f>
        <v>176.2</v>
      </c>
      <c r="E79" s="10">
        <f>'[1]Замеры РП'!H129</f>
        <v>156.60000000000002</v>
      </c>
      <c r="F79" s="10">
        <f>'[1]Замеры РП'!I129</f>
        <v>172.4</v>
      </c>
      <c r="G79" s="10">
        <f>'[1]Замеры РП'!J129</f>
        <v>181.8</v>
      </c>
      <c r="H79" s="10">
        <f>'[1]Замеры РП'!E229</f>
        <v>47.4</v>
      </c>
      <c r="I79" s="10">
        <f>'[1]Замеры РП'!F229</f>
        <v>69.900000000000006</v>
      </c>
      <c r="J79" s="10">
        <f>'[1]Замеры РП'!G229</f>
        <v>67.400000000000006</v>
      </c>
      <c r="K79" s="10">
        <f>'[1]Замеры РП'!H229</f>
        <v>62.3</v>
      </c>
      <c r="L79" s="10">
        <f>'[1]Замеры РП'!I229</f>
        <v>70</v>
      </c>
      <c r="M79" s="10">
        <f>'[1]Замеры РП'!J229</f>
        <v>73.300000000000011</v>
      </c>
      <c r="N79" s="10">
        <f>'[1]Замеры РП'!E251</f>
        <v>74.8</v>
      </c>
      <c r="O79" s="10">
        <f>'[1]Замеры РП'!F251</f>
        <v>134.1</v>
      </c>
      <c r="P79" s="10">
        <f>'[1]Замеры РП'!G251</f>
        <v>125.1</v>
      </c>
      <c r="Q79" s="10">
        <f>'[1]Замеры РП'!H251</f>
        <v>131.9</v>
      </c>
      <c r="R79" s="10">
        <f>'[1]Замеры РП'!I251</f>
        <v>144.1</v>
      </c>
      <c r="S79" s="10">
        <f>'[1]Замеры РП'!J251</f>
        <v>140.6</v>
      </c>
      <c r="T79" s="10">
        <f>'[1]Замеры РП'!E366</f>
        <v>17.899999999999999</v>
      </c>
      <c r="U79" s="10">
        <f>'[1]Замеры РП'!F366</f>
        <v>35.599999999999994</v>
      </c>
      <c r="V79" s="10">
        <f>'[1]Замеры РП'!G366</f>
        <v>33.9</v>
      </c>
      <c r="W79" s="10">
        <f>'[1]Замеры РП'!H366</f>
        <v>37.299999999999997</v>
      </c>
      <c r="X79" s="10">
        <f>'[1]Замеры РП'!I366</f>
        <v>45.2</v>
      </c>
      <c r="Y79" s="10">
        <f>'[1]Замеры РП'!J366</f>
        <v>44.2</v>
      </c>
    </row>
    <row r="80" spans="1:28">
      <c r="A80" s="10" t="s">
        <v>7</v>
      </c>
      <c r="B80" s="10">
        <f>'[1]Замеры ИСК'!G72</f>
        <v>6.2</v>
      </c>
      <c r="C80" s="10">
        <f>'[1]Замеры ИСК'!L72</f>
        <v>6.24</v>
      </c>
      <c r="D80" s="10">
        <f>'[1]Замеры ИСК'!Q72</f>
        <v>0</v>
      </c>
      <c r="E80" s="10">
        <f>'[1]Замеры ИСК'!U72</f>
        <v>0</v>
      </c>
      <c r="F80" s="10">
        <f>'[1]Замеры ИСК'!W72</f>
        <v>0</v>
      </c>
      <c r="G80" s="10">
        <f>'[1]Замеры ИСК'!Y72</f>
        <v>6.2</v>
      </c>
      <c r="H80" s="10">
        <f>'[1]Замеры ИСК'!G72</f>
        <v>6.2</v>
      </c>
      <c r="I80" s="10">
        <f>'[1]Замеры ИСК'!L72</f>
        <v>6.24</v>
      </c>
      <c r="J80" s="10">
        <f>'[1]Замеры ИСК'!Q72</f>
        <v>0</v>
      </c>
      <c r="K80" s="10">
        <f>'[1]Замеры ИСК'!U72</f>
        <v>0</v>
      </c>
      <c r="L80" s="10">
        <f>'[1]Замеры ИСК'!W72</f>
        <v>0</v>
      </c>
      <c r="M80" s="10">
        <f>'[1]Замеры ИСК'!Y72</f>
        <v>6.2</v>
      </c>
      <c r="N80" s="10">
        <f>'[1]Замеры ИСК'!G72</f>
        <v>6.2</v>
      </c>
      <c r="O80" s="10">
        <f>'[1]Замеры ИСК'!L72</f>
        <v>6.24</v>
      </c>
      <c r="P80" s="10">
        <f>'[1]Замеры ИСК'!Q72</f>
        <v>0</v>
      </c>
      <c r="Q80" s="10">
        <f>'[1]Замеры ИСК'!U72</f>
        <v>0</v>
      </c>
      <c r="R80" s="10">
        <f>'[1]Замеры ИСК'!W72</f>
        <v>0</v>
      </c>
      <c r="S80" s="10">
        <f>'[1]Замеры ИСК'!Y72</f>
        <v>6.2</v>
      </c>
      <c r="T80" s="10">
        <f>'[1]Замеры ИСК'!G72</f>
        <v>6.2</v>
      </c>
      <c r="U80" s="10">
        <f>'[1]Замеры ИСК'!L72</f>
        <v>6.24</v>
      </c>
      <c r="V80" s="10">
        <f>'[1]Замеры ИСК'!Q72</f>
        <v>0</v>
      </c>
      <c r="W80" s="10">
        <f>'[1]Замеры ИСК'!U72</f>
        <v>0</v>
      </c>
      <c r="X80" s="10">
        <f>'[1]Замеры ИСК'!W72</f>
        <v>0</v>
      </c>
      <c r="Y80" s="10">
        <f>'[1]Замеры ИСК'!Y72</f>
        <v>6.2</v>
      </c>
    </row>
    <row r="81" spans="1:28">
      <c r="A81" s="10" t="s">
        <v>8</v>
      </c>
      <c r="B81" s="12">
        <f t="shared" ref="B81:V81" si="11">1.732*B80*(B79/1000)*0.8</f>
        <v>0.75254707200000004</v>
      </c>
      <c r="C81" s="12">
        <f t="shared" si="11"/>
        <v>1.4724383232</v>
      </c>
      <c r="D81" s="12">
        <f t="shared" si="11"/>
        <v>0</v>
      </c>
      <c r="E81" s="12">
        <f>1.732*E80*(E79/1000)*0.8</f>
        <v>0</v>
      </c>
      <c r="F81" s="12">
        <f>1.732*F80*(F79/1000)*0.8</f>
        <v>0</v>
      </c>
      <c r="G81" s="12">
        <f>1.732*G80*(G79/1000)*0.8</f>
        <v>1.5617928960000003</v>
      </c>
      <c r="H81" s="12">
        <f t="shared" si="11"/>
        <v>0.40720012800000005</v>
      </c>
      <c r="I81" s="12">
        <f t="shared" si="11"/>
        <v>0.60436546560000004</v>
      </c>
      <c r="J81" s="12">
        <f t="shared" si="11"/>
        <v>0</v>
      </c>
      <c r="K81" s="12">
        <f>1.732*K80*(K79/1000)*0.8</f>
        <v>0</v>
      </c>
      <c r="L81" s="12">
        <f>1.732*L80*(L79/1000)*0.8</f>
        <v>0</v>
      </c>
      <c r="M81" s="12">
        <f>1.732*M80*(M79/1000)*0.8</f>
        <v>0.62969977600000027</v>
      </c>
      <c r="N81" s="12">
        <f t="shared" si="11"/>
        <v>0.64258585599999996</v>
      </c>
      <c r="O81" s="12">
        <f t="shared" si="11"/>
        <v>1.1594479103999999</v>
      </c>
      <c r="P81" s="12">
        <f t="shared" si="11"/>
        <v>0</v>
      </c>
      <c r="Q81" s="12">
        <f>1.732*Q80*(Q79/1000)*0.8</f>
        <v>0</v>
      </c>
      <c r="R81" s="12">
        <f>1.732*R80*(R79/1000)*0.8</f>
        <v>0</v>
      </c>
      <c r="S81" s="12">
        <f>1.732*S80*(S79/1000)*0.8</f>
        <v>1.207855232</v>
      </c>
      <c r="T81" s="12">
        <f t="shared" si="11"/>
        <v>0.15377388800000003</v>
      </c>
      <c r="U81" s="12">
        <f t="shared" si="11"/>
        <v>0.30780272639999995</v>
      </c>
      <c r="V81" s="12">
        <f t="shared" si="11"/>
        <v>0</v>
      </c>
      <c r="W81" s="12">
        <f>1.732*W80*(W79/1000)*0.8</f>
        <v>0</v>
      </c>
      <c r="X81" s="12">
        <f>1.732*X80*(X79/1000)*0.8</f>
        <v>0</v>
      </c>
      <c r="Y81" s="12">
        <f>1.732*Y80*(Y79/1000)*0.8</f>
        <v>0.37970982400000008</v>
      </c>
    </row>
    <row r="82" spans="1:28">
      <c r="A82" s="5" t="s">
        <v>44</v>
      </c>
      <c r="B82" s="6" t="s">
        <v>47</v>
      </c>
      <c r="C82" s="7"/>
      <c r="D82" s="7"/>
      <c r="E82" s="7"/>
      <c r="F82" s="7"/>
      <c r="G82" s="8"/>
      <c r="H82" s="6" t="s">
        <v>48</v>
      </c>
      <c r="I82" s="7"/>
      <c r="J82" s="7"/>
      <c r="K82" s="7"/>
      <c r="L82" s="7"/>
      <c r="M82" s="8"/>
      <c r="N82" s="6" t="s">
        <v>2</v>
      </c>
      <c r="O82" s="7"/>
      <c r="P82" s="7"/>
      <c r="Q82" s="7"/>
      <c r="R82" s="7"/>
      <c r="S82" s="8"/>
      <c r="T82" s="6" t="s">
        <v>49</v>
      </c>
      <c r="U82" s="7"/>
      <c r="V82" s="7"/>
      <c r="W82" s="7"/>
      <c r="X82" s="7"/>
      <c r="Y82" s="8"/>
    </row>
    <row r="83" spans="1:28">
      <c r="A83" s="5"/>
      <c r="B83" s="9" t="str">
        <f>'[1]Замеры РП'!$E$4</f>
        <v>4.00</v>
      </c>
      <c r="C83" s="9" t="str">
        <f>'[1]Замеры РП'!$F$4</f>
        <v>9.00</v>
      </c>
      <c r="D83" s="9" t="str">
        <f>'[1]Замеры РП'!$G$4</f>
        <v>14.00</v>
      </c>
      <c r="E83" s="9" t="str">
        <f>'[1]Замеры РП'!$H$4</f>
        <v>18.00</v>
      </c>
      <c r="F83" s="9" t="str">
        <f>'[1]Замеры РП'!$I$4</f>
        <v>20.00</v>
      </c>
      <c r="G83" s="9" t="str">
        <f>'[1]Замеры РП'!$J$4</f>
        <v>22.00</v>
      </c>
      <c r="H83" s="9" t="str">
        <f>'[1]Замеры РП'!$E$4</f>
        <v>4.00</v>
      </c>
      <c r="I83" s="9" t="str">
        <f>'[1]Замеры РП'!$F$4</f>
        <v>9.00</v>
      </c>
      <c r="J83" s="9" t="str">
        <f>'[1]Замеры РП'!$G$4</f>
        <v>14.00</v>
      </c>
      <c r="K83" s="9" t="str">
        <f>'[1]Замеры РП'!$H$4</f>
        <v>18.00</v>
      </c>
      <c r="L83" s="9" t="str">
        <f>'[1]Замеры РП'!$I$4</f>
        <v>20.00</v>
      </c>
      <c r="M83" s="9" t="str">
        <f>'[1]Замеры РП'!$J$4</f>
        <v>22.00</v>
      </c>
      <c r="N83" s="9" t="str">
        <f>'[1]Замеры РП'!$E$4</f>
        <v>4.00</v>
      </c>
      <c r="O83" s="9" t="str">
        <f>'[1]Замеры РП'!$F$4</f>
        <v>9.00</v>
      </c>
      <c r="P83" s="9" t="str">
        <f>'[1]Замеры РП'!$G$4</f>
        <v>14.00</v>
      </c>
      <c r="Q83" s="9" t="str">
        <f>'[1]Замеры РП'!$H$4</f>
        <v>18.00</v>
      </c>
      <c r="R83" s="9" t="str">
        <f>'[1]Замеры РП'!$I$4</f>
        <v>20.00</v>
      </c>
      <c r="S83" s="9" t="str">
        <f>'[1]Замеры РП'!$J$4</f>
        <v>22.00</v>
      </c>
      <c r="T83" s="9" t="str">
        <f>'[1]Замеры РП'!$E$4</f>
        <v>4.00</v>
      </c>
      <c r="U83" s="9" t="str">
        <f>'[1]Замеры РП'!$F$4</f>
        <v>9.00</v>
      </c>
      <c r="V83" s="9" t="str">
        <f>'[1]Замеры РП'!$G$4</f>
        <v>14.00</v>
      </c>
      <c r="W83" s="9" t="str">
        <f>'[1]Замеры РП'!$H$4</f>
        <v>18.00</v>
      </c>
      <c r="X83" s="9" t="str">
        <f>'[1]Замеры РП'!$I$4</f>
        <v>20.00</v>
      </c>
      <c r="Y83" s="9" t="str">
        <f>'[1]Замеры РП'!$J$4</f>
        <v>22.00</v>
      </c>
    </row>
    <row r="84" spans="1:28">
      <c r="A84" s="10" t="s">
        <v>6</v>
      </c>
      <c r="B84" s="10">
        <f>'[1]Замеры ИСК'!G76</f>
        <v>33</v>
      </c>
      <c r="C84" s="10">
        <f>'[1]Замеры ИСК'!L76</f>
        <v>74</v>
      </c>
      <c r="D84" s="10">
        <f>'[1]Замеры ИСК'!Q76</f>
        <v>0</v>
      </c>
      <c r="E84" s="10">
        <f>'[1]Замеры ИСК'!U76</f>
        <v>0</v>
      </c>
      <c r="F84" s="10">
        <f>'[1]Замеры ИСК'!W76</f>
        <v>0</v>
      </c>
      <c r="G84" s="10">
        <f>'[1]Замеры ИСК'!Y76</f>
        <v>67</v>
      </c>
      <c r="H84" s="10">
        <f>'[1]Замеры РП'!E136</f>
        <v>66.900000000000006</v>
      </c>
      <c r="I84" s="10">
        <f>'[1]Замеры РП'!F136</f>
        <v>143.69999999999999</v>
      </c>
      <c r="J84" s="10">
        <f>'[1]Замеры РП'!G136</f>
        <v>164.4</v>
      </c>
      <c r="K84" s="10">
        <f>'[1]Замеры РП'!H136</f>
        <v>133.80000000000001</v>
      </c>
      <c r="L84" s="10">
        <f>'[1]Замеры РП'!I136</f>
        <v>132.20000000000002</v>
      </c>
      <c r="M84" s="10">
        <f>'[1]Замеры РП'!J136</f>
        <v>139</v>
      </c>
      <c r="N84" s="10">
        <f>'[1]Замеры РП'!E235</f>
        <v>18.5</v>
      </c>
      <c r="O84" s="10">
        <f>'[1]Замеры РП'!F235</f>
        <v>34.1</v>
      </c>
      <c r="P84" s="10">
        <f>'[1]Замеры РП'!G235</f>
        <v>29.099999999999998</v>
      </c>
      <c r="Q84" s="10">
        <f>'[1]Замеры РП'!H235</f>
        <v>31.9</v>
      </c>
      <c r="R84" s="10">
        <f>'[1]Замеры РП'!I235</f>
        <v>38.799999999999997</v>
      </c>
      <c r="S84" s="10">
        <f>'[1]Замеры РП'!J235</f>
        <v>39.5</v>
      </c>
      <c r="T84" s="10">
        <f>'[1]Замеры РП'!E257</f>
        <v>28</v>
      </c>
      <c r="U84" s="10">
        <f>'[1]Замеры РП'!F257</f>
        <v>51.7</v>
      </c>
      <c r="V84" s="10">
        <f>'[1]Замеры РП'!G257</f>
        <v>49.900000000000006</v>
      </c>
      <c r="W84" s="10">
        <f>'[1]Замеры РП'!H257</f>
        <v>51.1</v>
      </c>
      <c r="X84" s="10">
        <f>'[1]Замеры РП'!I257</f>
        <v>58.9</v>
      </c>
      <c r="Y84" s="10">
        <f>'[1]Замеры РП'!J257</f>
        <v>62</v>
      </c>
    </row>
    <row r="85" spans="1:28">
      <c r="A85" s="10" t="s">
        <v>7</v>
      </c>
      <c r="B85" s="10">
        <f>'[1]Замеры ИСК'!G72</f>
        <v>6.2</v>
      </c>
      <c r="C85" s="10">
        <f>'[1]Замеры ИСК'!L72</f>
        <v>6.24</v>
      </c>
      <c r="D85" s="10">
        <f>'[1]Замеры ИСК'!Q72</f>
        <v>0</v>
      </c>
      <c r="E85" s="10">
        <f>'[1]Замеры ИСК'!U72</f>
        <v>0</v>
      </c>
      <c r="F85" s="10">
        <f>'[1]Замеры ИСК'!W72</f>
        <v>0</v>
      </c>
      <c r="G85" s="10">
        <f>'[1]Замеры ИСК'!Y72</f>
        <v>6.2</v>
      </c>
      <c r="H85" s="10">
        <f>'[1]Замеры ИСК'!G80</f>
        <v>6.25</v>
      </c>
      <c r="I85" s="10">
        <f>'[1]Замеры ИСК'!L80</f>
        <v>6.22</v>
      </c>
      <c r="J85" s="10">
        <f>'[1]Замеры ИСК'!Q80</f>
        <v>0</v>
      </c>
      <c r="K85" s="10">
        <f>'[1]Замеры ИСК'!U80</f>
        <v>0</v>
      </c>
      <c r="L85" s="10">
        <f>'[1]Замеры ИСК'!W80</f>
        <v>0</v>
      </c>
      <c r="M85" s="10">
        <f>'[1]Замеры ИСК'!Y80</f>
        <v>6.25</v>
      </c>
      <c r="N85" s="10">
        <f>'[1]Замеры ИСК'!G80</f>
        <v>6.25</v>
      </c>
      <c r="O85" s="10">
        <f>'[1]Замеры ИСК'!L80</f>
        <v>6.22</v>
      </c>
      <c r="P85" s="10">
        <f>'[1]Замеры ИСК'!Q80</f>
        <v>0</v>
      </c>
      <c r="Q85" s="10">
        <f>'[1]Замеры ИСК'!U80</f>
        <v>0</v>
      </c>
      <c r="R85" s="10">
        <f>'[1]Замеры ИСК'!W80</f>
        <v>0</v>
      </c>
      <c r="S85" s="10">
        <f>'[1]Замеры ИСК'!Y80</f>
        <v>6.25</v>
      </c>
      <c r="T85" s="10">
        <f>'[1]Замеры ИСК'!G80</f>
        <v>6.25</v>
      </c>
      <c r="U85" s="10">
        <f>'[1]Замеры ИСК'!L80</f>
        <v>6.22</v>
      </c>
      <c r="V85" s="10">
        <f>'[1]Замеры ИСК'!Q80</f>
        <v>0</v>
      </c>
      <c r="W85" s="10">
        <f>'[1]Замеры ИСК'!U80</f>
        <v>0</v>
      </c>
      <c r="X85" s="10">
        <f>'[1]Замеры ИСК'!W80</f>
        <v>0</v>
      </c>
      <c r="Y85" s="10">
        <f>'[1]Замеры ИСК'!Y80</f>
        <v>6.25</v>
      </c>
    </row>
    <row r="86" spans="1:28">
      <c r="A86" s="10" t="s">
        <v>8</v>
      </c>
      <c r="B86" s="12">
        <f t="shared" ref="B86:V86" si="12">1.732*B85*(B84/1000)*0.8</f>
        <v>0.28349376000000004</v>
      </c>
      <c r="C86" s="12">
        <f t="shared" si="12"/>
        <v>0.63981465599999998</v>
      </c>
      <c r="D86" s="12">
        <f t="shared" si="12"/>
        <v>0</v>
      </c>
      <c r="E86" s="12">
        <f>1.732*E85*(E84/1000)*0.8</f>
        <v>0</v>
      </c>
      <c r="F86" s="12">
        <f>1.732*F85*(F84/1000)*0.8</f>
        <v>0</v>
      </c>
      <c r="G86" s="12">
        <f>1.732*G85*(G84/1000)*0.8</f>
        <v>0.57557824000000002</v>
      </c>
      <c r="H86" s="12">
        <f t="shared" si="12"/>
        <v>0.57935400000000004</v>
      </c>
      <c r="I86" s="12">
        <f t="shared" si="12"/>
        <v>1.2384686784000001</v>
      </c>
      <c r="J86" s="12">
        <f t="shared" si="12"/>
        <v>0</v>
      </c>
      <c r="K86" s="12">
        <f>1.732*K85*(K84/1000)*0.8</f>
        <v>0</v>
      </c>
      <c r="L86" s="12">
        <f>1.732*L85*(L84/1000)*0.8</f>
        <v>0</v>
      </c>
      <c r="M86" s="12">
        <f>1.732*M85*(M84/1000)*0.8</f>
        <v>1.20374</v>
      </c>
      <c r="N86" s="12">
        <f t="shared" si="12"/>
        <v>0.16020999999999999</v>
      </c>
      <c r="O86" s="12">
        <f t="shared" si="12"/>
        <v>0.29388853120000002</v>
      </c>
      <c r="P86" s="12">
        <f t="shared" si="12"/>
        <v>0</v>
      </c>
      <c r="Q86" s="12">
        <f>1.732*Q85*(Q84/1000)*0.8</f>
        <v>0</v>
      </c>
      <c r="R86" s="12">
        <f>1.732*R85*(R84/1000)*0.8</f>
        <v>0</v>
      </c>
      <c r="S86" s="12">
        <f>1.732*S85*(S84/1000)*0.8</f>
        <v>0.34206999999999999</v>
      </c>
      <c r="T86" s="12">
        <f t="shared" si="12"/>
        <v>0.24248</v>
      </c>
      <c r="U86" s="12">
        <f t="shared" si="12"/>
        <v>0.44557293440000001</v>
      </c>
      <c r="V86" s="12">
        <f t="shared" si="12"/>
        <v>0</v>
      </c>
      <c r="W86" s="12">
        <f>1.732*W85*(W84/1000)*0.8</f>
        <v>0</v>
      </c>
      <c r="X86" s="12">
        <f>1.732*X85*(X84/1000)*0.8</f>
        <v>0</v>
      </c>
      <c r="Y86" s="12">
        <f>1.732*Y85*(Y84/1000)*0.8</f>
        <v>0.53691999999999995</v>
      </c>
    </row>
    <row r="87" spans="1:28">
      <c r="A87" s="5" t="s">
        <v>44</v>
      </c>
      <c r="B87" s="6" t="s">
        <v>4</v>
      </c>
      <c r="C87" s="7"/>
      <c r="D87" s="7"/>
      <c r="E87" s="7"/>
      <c r="F87" s="7"/>
      <c r="G87" s="8"/>
      <c r="H87" s="6" t="s">
        <v>42</v>
      </c>
      <c r="I87" s="7"/>
      <c r="J87" s="7"/>
      <c r="K87" s="7"/>
      <c r="L87" s="7"/>
      <c r="M87" s="8"/>
      <c r="N87" s="6" t="s">
        <v>50</v>
      </c>
      <c r="O87" s="7"/>
      <c r="P87" s="7"/>
      <c r="Q87" s="7"/>
      <c r="R87" s="7"/>
      <c r="S87" s="8"/>
      <c r="T87" s="5" t="s">
        <v>51</v>
      </c>
      <c r="U87" s="5"/>
      <c r="V87" s="5"/>
      <c r="W87" s="5"/>
      <c r="X87" s="5"/>
      <c r="Y87" s="5"/>
      <c r="Z87" s="13"/>
      <c r="AA87" s="13"/>
      <c r="AB87" s="13"/>
    </row>
    <row r="88" spans="1:28">
      <c r="A88" s="5"/>
      <c r="B88" s="9" t="str">
        <f>'[1]Замеры РП'!$E$4</f>
        <v>4.00</v>
      </c>
      <c r="C88" s="9" t="str">
        <f>'[1]Замеры РП'!$F$4</f>
        <v>9.00</v>
      </c>
      <c r="D88" s="9" t="str">
        <f>'[1]Замеры РП'!$G$4</f>
        <v>14.00</v>
      </c>
      <c r="E88" s="9" t="str">
        <f>'[1]Замеры РП'!$H$4</f>
        <v>18.00</v>
      </c>
      <c r="F88" s="9" t="str">
        <f>'[1]Замеры РП'!$I$4</f>
        <v>20.00</v>
      </c>
      <c r="G88" s="9" t="str">
        <f>'[1]Замеры РП'!$J$4</f>
        <v>22.00</v>
      </c>
      <c r="H88" s="9" t="str">
        <f>'[1]Замеры РП'!$E$4</f>
        <v>4.00</v>
      </c>
      <c r="I88" s="9" t="str">
        <f>'[1]Замеры РП'!$F$4</f>
        <v>9.00</v>
      </c>
      <c r="J88" s="9" t="str">
        <f>'[1]Замеры РП'!$G$4</f>
        <v>14.00</v>
      </c>
      <c r="K88" s="9" t="str">
        <f>'[1]Замеры РП'!$H$4</f>
        <v>18.00</v>
      </c>
      <c r="L88" s="9" t="str">
        <f>'[1]Замеры РП'!$I$4</f>
        <v>20.00</v>
      </c>
      <c r="M88" s="9" t="str">
        <f>'[1]Замеры РП'!$J$4</f>
        <v>22.00</v>
      </c>
      <c r="N88" s="9" t="str">
        <f>'[1]Замеры РП'!$E$4</f>
        <v>4.00</v>
      </c>
      <c r="O88" s="9" t="str">
        <f>'[1]Замеры РП'!$F$4</f>
        <v>9.00</v>
      </c>
      <c r="P88" s="9" t="str">
        <f>'[1]Замеры РП'!$G$4</f>
        <v>14.00</v>
      </c>
      <c r="Q88" s="9" t="str">
        <f>'[1]Замеры РП'!$H$4</f>
        <v>18.00</v>
      </c>
      <c r="R88" s="9" t="str">
        <f>'[1]Замеры РП'!$I$4</f>
        <v>20.00</v>
      </c>
      <c r="S88" s="9" t="str">
        <f>'[1]Замеры РП'!$J$4</f>
        <v>22.00</v>
      </c>
      <c r="T88" s="9" t="str">
        <f>'[1]Замеры РП'!$E$4</f>
        <v>4.00</v>
      </c>
      <c r="U88" s="9" t="str">
        <f>'[1]Замеры РП'!$F$4</f>
        <v>9.00</v>
      </c>
      <c r="V88" s="9" t="str">
        <f>'[1]Замеры РП'!$G$4</f>
        <v>14.00</v>
      </c>
      <c r="W88" s="9" t="str">
        <f>'[1]Замеры РП'!$H$4</f>
        <v>18.00</v>
      </c>
      <c r="X88" s="9" t="str">
        <f>'[1]Замеры РП'!$I$4</f>
        <v>20.00</v>
      </c>
      <c r="Y88" s="9" t="str">
        <f>'[1]Замеры РП'!$J$4</f>
        <v>22.00</v>
      </c>
      <c r="Z88" s="13"/>
      <c r="AA88" s="13"/>
      <c r="AB88" s="13"/>
    </row>
    <row r="89" spans="1:28">
      <c r="A89" s="10" t="s">
        <v>6</v>
      </c>
      <c r="B89" s="10">
        <f>'[1]Замеры РП'!E454</f>
        <v>49.2</v>
      </c>
      <c r="C89" s="10">
        <f>'[1]Замеры РП'!F454</f>
        <v>93.8</v>
      </c>
      <c r="D89" s="10">
        <f>'[1]Замеры РП'!G454</f>
        <v>90.7</v>
      </c>
      <c r="E89" s="10">
        <f>'[1]Замеры РП'!H454</f>
        <v>88.699999999999989</v>
      </c>
      <c r="F89" s="10">
        <f>'[1]Замеры РП'!I454</f>
        <v>89.4</v>
      </c>
      <c r="G89" s="10">
        <f>'[1]Замеры РП'!J454</f>
        <v>95.1</v>
      </c>
      <c r="H89" s="10">
        <f>'[1]Замеры РП'!E153</f>
        <v>76.600000000000009</v>
      </c>
      <c r="I89" s="10">
        <f>'[1]Замеры РП'!F153</f>
        <v>215.20000000000002</v>
      </c>
      <c r="J89" s="10">
        <f>'[1]Замеры РП'!G153</f>
        <v>178.5</v>
      </c>
      <c r="K89" s="10">
        <f>'[1]Замеры РП'!H153</f>
        <v>137.10000000000002</v>
      </c>
      <c r="L89" s="10">
        <f>'[1]Замеры РП'!I153</f>
        <v>142.5</v>
      </c>
      <c r="M89" s="10">
        <f>'[1]Замеры РП'!J153</f>
        <v>144.5</v>
      </c>
      <c r="N89" s="10">
        <f>'[1]Замеры РП'!E372</f>
        <v>3.6</v>
      </c>
      <c r="O89" s="10">
        <f>'[1]Замеры РП'!F372</f>
        <v>7.1</v>
      </c>
      <c r="P89" s="10">
        <f>'[1]Замеры РП'!G372</f>
        <v>5.8</v>
      </c>
      <c r="Q89" s="10">
        <f>'[1]Замеры РП'!H372</f>
        <v>6.6</v>
      </c>
      <c r="R89" s="10">
        <f>'[1]Замеры РП'!I372</f>
        <v>8.3000000000000007</v>
      </c>
      <c r="S89" s="10">
        <f>'[1]Замеры РП'!J372</f>
        <v>7.4</v>
      </c>
      <c r="T89" s="10">
        <f>'[1]Замеры РП'!E449</f>
        <v>60</v>
      </c>
      <c r="U89" s="10">
        <f>'[1]Замеры РП'!F449</f>
        <v>98.8</v>
      </c>
      <c r="V89" s="10">
        <f>'[1]Замеры РП'!G449</f>
        <v>104.5</v>
      </c>
      <c r="W89" s="10">
        <f>'[1]Замеры РП'!H449</f>
        <v>106</v>
      </c>
      <c r="X89" s="10">
        <f>'[1]Замеры РП'!I449</f>
        <v>106.6</v>
      </c>
      <c r="Y89" s="10">
        <f>'[1]Замеры РП'!J449</f>
        <v>107.19999999999999</v>
      </c>
      <c r="Z89" s="13"/>
      <c r="AA89" s="13"/>
      <c r="AB89" s="13"/>
    </row>
    <row r="90" spans="1:28">
      <c r="A90" s="10" t="s">
        <v>7</v>
      </c>
      <c r="B90" s="10">
        <f>'[1]Замеры ИСК'!G80</f>
        <v>6.25</v>
      </c>
      <c r="C90" s="10">
        <f>'[1]Замеры ИСК'!L80</f>
        <v>6.22</v>
      </c>
      <c r="D90" s="10">
        <f>'[1]Замеры ИСК'!Q80</f>
        <v>0</v>
      </c>
      <c r="E90" s="10">
        <f>'[1]Замеры ИСК'!U80</f>
        <v>0</v>
      </c>
      <c r="F90" s="10">
        <f>'[1]Замеры ИСК'!W80</f>
        <v>0</v>
      </c>
      <c r="G90" s="10">
        <f>'[1]Замеры ИСК'!Y80</f>
        <v>6.25</v>
      </c>
      <c r="H90" s="10">
        <f>'[1]Замеры ИСК'!G72</f>
        <v>6.2</v>
      </c>
      <c r="I90" s="10">
        <f>'[1]Замеры ИСК'!L72</f>
        <v>6.24</v>
      </c>
      <c r="J90" s="10">
        <f>'[1]Замеры ИСК'!Q72</f>
        <v>0</v>
      </c>
      <c r="K90" s="10">
        <f>'[1]Замеры ИСК'!U72</f>
        <v>0</v>
      </c>
      <c r="L90" s="10">
        <f>'[1]Замеры ИСК'!W72</f>
        <v>0</v>
      </c>
      <c r="M90" s="10">
        <f>'[1]Замеры ИСК'!Y72</f>
        <v>6.2</v>
      </c>
      <c r="N90" s="10">
        <f>'[1]Замеры ИСК'!G80</f>
        <v>6.25</v>
      </c>
      <c r="O90" s="10">
        <f>'[1]Замеры ИСК'!L80</f>
        <v>6.22</v>
      </c>
      <c r="P90" s="10">
        <f>'[1]Замеры ИСК'!Q80</f>
        <v>0</v>
      </c>
      <c r="Q90" s="10">
        <f>'[1]Замеры ИСК'!U80</f>
        <v>0</v>
      </c>
      <c r="R90" s="10">
        <f>'[1]Замеры ИСК'!W80</f>
        <v>0</v>
      </c>
      <c r="S90" s="10">
        <f>'[1]Замеры ИСК'!Y80</f>
        <v>6.25</v>
      </c>
      <c r="T90" s="10">
        <f>'[1]Замеры ИСК'!G72</f>
        <v>6.2</v>
      </c>
      <c r="U90" s="10">
        <f>'[1]Замеры ИСК'!L72</f>
        <v>6.24</v>
      </c>
      <c r="V90" s="10">
        <f>'[1]Замеры ИСК'!Q72</f>
        <v>0</v>
      </c>
      <c r="W90" s="10">
        <f>'[1]Замеры ИСК'!U72</f>
        <v>0</v>
      </c>
      <c r="X90" s="10">
        <f>'[1]Замеры ИСК'!W72</f>
        <v>0</v>
      </c>
      <c r="Y90" s="10">
        <f>'[1]Замеры ИСК'!Y72</f>
        <v>6.2</v>
      </c>
      <c r="Z90" s="13"/>
      <c r="AA90" s="13"/>
      <c r="AB90" s="13"/>
    </row>
    <row r="91" spans="1:28">
      <c r="A91" s="10" t="s">
        <v>8</v>
      </c>
      <c r="B91" s="12">
        <f t="shared" ref="B91:Y91" si="13">1.732*B90*(B89/1000)*0.8</f>
        <v>0.42607200000000001</v>
      </c>
      <c r="C91" s="12">
        <f t="shared" si="13"/>
        <v>0.80840892159999989</v>
      </c>
      <c r="D91" s="12">
        <f t="shared" si="13"/>
        <v>0</v>
      </c>
      <c r="E91" s="12">
        <f t="shared" si="13"/>
        <v>0</v>
      </c>
      <c r="F91" s="12">
        <f t="shared" si="13"/>
        <v>0</v>
      </c>
      <c r="G91" s="12">
        <f t="shared" si="13"/>
        <v>0.82356600000000002</v>
      </c>
      <c r="H91" s="12">
        <f t="shared" si="13"/>
        <v>0.65804915200000025</v>
      </c>
      <c r="I91" s="12">
        <f t="shared" si="13"/>
        <v>1.8606501888000002</v>
      </c>
      <c r="J91" s="12">
        <f t="shared" si="13"/>
        <v>0</v>
      </c>
      <c r="K91" s="12">
        <f t="shared" si="13"/>
        <v>0</v>
      </c>
      <c r="L91" s="12">
        <f t="shared" si="13"/>
        <v>0</v>
      </c>
      <c r="M91" s="12">
        <f t="shared" si="13"/>
        <v>1.2413590400000001</v>
      </c>
      <c r="N91" s="12">
        <f t="shared" si="13"/>
        <v>3.1175999999999999E-2</v>
      </c>
      <c r="O91" s="12">
        <f t="shared" si="13"/>
        <v>6.1190867199999999E-2</v>
      </c>
      <c r="P91" s="12">
        <f t="shared" si="13"/>
        <v>0</v>
      </c>
      <c r="Q91" s="12">
        <f t="shared" si="13"/>
        <v>0</v>
      </c>
      <c r="R91" s="12">
        <f t="shared" si="13"/>
        <v>0</v>
      </c>
      <c r="S91" s="12">
        <f t="shared" si="13"/>
        <v>6.4084000000000002E-2</v>
      </c>
      <c r="T91" s="12">
        <f t="shared" si="13"/>
        <v>0.51544319999999999</v>
      </c>
      <c r="U91" s="12">
        <f t="shared" si="13"/>
        <v>0.85423902719999989</v>
      </c>
      <c r="V91" s="12">
        <f t="shared" si="13"/>
        <v>0</v>
      </c>
      <c r="W91" s="12">
        <f t="shared" si="13"/>
        <v>0</v>
      </c>
      <c r="X91" s="12">
        <f t="shared" si="13"/>
        <v>0</v>
      </c>
      <c r="Y91" s="12">
        <f t="shared" si="13"/>
        <v>0.92092518400000012</v>
      </c>
      <c r="Z91" s="13"/>
      <c r="AA91" s="13"/>
      <c r="AB91" s="13"/>
    </row>
    <row r="92" spans="1:2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>
      <c r="A93" s="20" t="s">
        <v>12</v>
      </c>
      <c r="B93" s="17" t="s">
        <v>13</v>
      </c>
      <c r="C93" s="21" t="str">
        <f>'[1]Замеры РП'!$E$4</f>
        <v>4.00</v>
      </c>
      <c r="D93" s="17" t="s">
        <v>14</v>
      </c>
      <c r="E93" s="24">
        <f>B79+H79+N79+T79+H89+N89+T84+N84+H84+B84+B89+T89</f>
        <v>563.5</v>
      </c>
      <c r="F93" s="13" t="s">
        <v>15</v>
      </c>
      <c r="G93" s="13"/>
      <c r="H93" s="17" t="s">
        <v>16</v>
      </c>
      <c r="I93" s="19">
        <f>B81+H81+N81+T81+H91+N91+T86+N86+H86+B86+B91+T91</f>
        <v>4.852385056000001</v>
      </c>
      <c r="J93" s="13" t="s">
        <v>17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>
      <c r="A94" s="13"/>
      <c r="B94" s="17" t="s">
        <v>13</v>
      </c>
      <c r="C94" s="21" t="str">
        <f>'[1]Замеры РП'!$F$4</f>
        <v>9.00</v>
      </c>
      <c r="D94" s="17" t="s">
        <v>14</v>
      </c>
      <c r="E94" s="38">
        <f>C79+I79+O79+U79+I89+O89+U84+O84+I84+C84+C89+U89</f>
        <v>1128.3</v>
      </c>
      <c r="F94" s="13" t="s">
        <v>15</v>
      </c>
      <c r="G94" s="13"/>
      <c r="H94" s="17" t="s">
        <v>16</v>
      </c>
      <c r="I94" s="50">
        <f>C81+I81+O81+U81+I91+O91+U86+O86+I86+C86+C91+U91</f>
        <v>9.7462882304000011</v>
      </c>
      <c r="J94" s="13" t="s">
        <v>17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>
      <c r="A95" s="13"/>
      <c r="B95" s="17" t="s">
        <v>13</v>
      </c>
      <c r="C95" s="21" t="str">
        <f>'[1]Замеры РП'!$J$4</f>
        <v>22.00</v>
      </c>
      <c r="D95" s="17" t="s">
        <v>14</v>
      </c>
      <c r="E95" s="38">
        <f>G79+M79+S79+Y79+G84+M84+S84+Y84+G89+M89+S89+Y89</f>
        <v>1101.6000000000001</v>
      </c>
      <c r="F95" s="13" t="s">
        <v>15</v>
      </c>
      <c r="G95" s="13"/>
      <c r="H95" s="17" t="s">
        <v>16</v>
      </c>
      <c r="I95" s="19">
        <f>G81+M81+S81+Y81+G86+M86+S86+Y86+G91+M91+S91+Y91</f>
        <v>9.4873001919999993</v>
      </c>
      <c r="J95" s="13" t="s">
        <v>17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>
      <c r="A96" s="13"/>
      <c r="B96" s="17"/>
      <c r="C96" s="21"/>
      <c r="D96" s="17"/>
      <c r="E96" s="38"/>
      <c r="F96" s="13"/>
      <c r="G96" s="13"/>
      <c r="H96" s="17"/>
      <c r="I96" s="19"/>
      <c r="J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>
      <c r="A97" s="13"/>
      <c r="B97" s="28"/>
      <c r="C97" s="20"/>
      <c r="D97" s="28"/>
      <c r="E97" s="51"/>
      <c r="F97" s="27"/>
      <c r="G97" s="27"/>
      <c r="H97" s="28"/>
      <c r="I97" s="40"/>
      <c r="J97" s="27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>
      <c r="A98" s="13"/>
      <c r="B98" s="28"/>
      <c r="C98" s="32"/>
      <c r="D98" s="28"/>
      <c r="E98" s="51"/>
      <c r="F98" s="27"/>
      <c r="G98" s="27"/>
      <c r="H98" s="28"/>
      <c r="I98" s="40"/>
      <c r="J98" s="27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>
      <c r="A99" s="5" t="s">
        <v>52</v>
      </c>
      <c r="B99" s="6" t="s">
        <v>48</v>
      </c>
      <c r="C99" s="7"/>
      <c r="D99" s="7"/>
      <c r="E99" s="7"/>
      <c r="F99" s="7"/>
      <c r="G99" s="8"/>
      <c r="H99" s="6" t="s">
        <v>3</v>
      </c>
      <c r="I99" s="7"/>
      <c r="J99" s="7"/>
      <c r="K99" s="7"/>
      <c r="L99" s="7"/>
      <c r="M99" s="8"/>
      <c r="N99" s="6" t="s">
        <v>29</v>
      </c>
      <c r="O99" s="7"/>
      <c r="P99" s="7"/>
      <c r="Q99" s="7"/>
      <c r="R99" s="7"/>
      <c r="S99" s="8"/>
      <c r="T99" s="6" t="s">
        <v>24</v>
      </c>
      <c r="U99" s="7"/>
      <c r="V99" s="7"/>
      <c r="W99" s="7"/>
      <c r="X99" s="7"/>
      <c r="Y99" s="8"/>
    </row>
    <row r="100" spans="1:28">
      <c r="A100" s="5"/>
      <c r="B100" s="9" t="str">
        <f>'[1]Замеры РП'!$E$4</f>
        <v>4.00</v>
      </c>
      <c r="C100" s="9" t="str">
        <f>'[1]Замеры РП'!$F$4</f>
        <v>9.00</v>
      </c>
      <c r="D100" s="9" t="str">
        <f>'[1]Замеры РП'!$G$4</f>
        <v>14.00</v>
      </c>
      <c r="E100" s="9" t="str">
        <f>'[1]Замеры РП'!$H$4</f>
        <v>18.00</v>
      </c>
      <c r="F100" s="9" t="str">
        <f>'[1]Замеры РП'!$I$4</f>
        <v>20.00</v>
      </c>
      <c r="G100" s="9" t="str">
        <f>'[1]Замеры РП'!$J$4</f>
        <v>22.00</v>
      </c>
      <c r="H100" s="9" t="str">
        <f>'[1]Замеры РП'!$E$4</f>
        <v>4.00</v>
      </c>
      <c r="I100" s="9" t="str">
        <f>'[1]Замеры РП'!$F$4</f>
        <v>9.00</v>
      </c>
      <c r="J100" s="9" t="str">
        <f>'[1]Замеры РП'!$G$4</f>
        <v>14.00</v>
      </c>
      <c r="K100" s="9" t="str">
        <f>'[1]Замеры РП'!$H$4</f>
        <v>18.00</v>
      </c>
      <c r="L100" s="9" t="str">
        <f>'[1]Замеры РП'!$I$4</f>
        <v>20.00</v>
      </c>
      <c r="M100" s="9" t="str">
        <f>'[1]Замеры РП'!$J$4</f>
        <v>22.00</v>
      </c>
      <c r="N100" s="9" t="str">
        <f>'[1]Замеры РП'!$E$4</f>
        <v>4.00</v>
      </c>
      <c r="O100" s="9" t="str">
        <f>'[1]Замеры РП'!$F$4</f>
        <v>9.00</v>
      </c>
      <c r="P100" s="9" t="str">
        <f>'[1]Замеры РП'!$G$4</f>
        <v>14.00</v>
      </c>
      <c r="Q100" s="9" t="str">
        <f>'[1]Замеры РП'!$H$4</f>
        <v>18.00</v>
      </c>
      <c r="R100" s="9" t="str">
        <f>'[1]Замеры РП'!$I$4</f>
        <v>20.00</v>
      </c>
      <c r="S100" s="9" t="str">
        <f>'[1]Замеры РП'!$J$4</f>
        <v>22.00</v>
      </c>
      <c r="T100" s="9" t="str">
        <f>'[1]Замеры РП'!$E$4</f>
        <v>4.00</v>
      </c>
      <c r="U100" s="9" t="str">
        <f>'[1]Замеры РП'!$F$4</f>
        <v>9.00</v>
      </c>
      <c r="V100" s="9" t="str">
        <f>'[1]Замеры РП'!$G$4</f>
        <v>14.00</v>
      </c>
      <c r="W100" s="9" t="str">
        <f>'[1]Замеры РП'!$H$4</f>
        <v>18.00</v>
      </c>
      <c r="X100" s="9" t="str">
        <f>'[1]Замеры РП'!$I$4</f>
        <v>20.00</v>
      </c>
      <c r="Y100" s="9" t="str">
        <f>'[1]Замеры РП'!$J$4</f>
        <v>22.00</v>
      </c>
    </row>
    <row r="101" spans="1:28">
      <c r="A101" s="10" t="s">
        <v>6</v>
      </c>
      <c r="B101" s="10">
        <f>'[1]Замеры РП'!E6</f>
        <v>19.600000000000001</v>
      </c>
      <c r="C101" s="10">
        <f>'[1]Замеры РП'!F6</f>
        <v>53.8</v>
      </c>
      <c r="D101" s="10">
        <f>'[1]Замеры РП'!G6</f>
        <v>57.6</v>
      </c>
      <c r="E101" s="10">
        <f>'[1]Замеры РП'!H6</f>
        <v>74.400000000000006</v>
      </c>
      <c r="F101" s="10">
        <f>'[1]Замеры РП'!I6</f>
        <v>37.700000000000003</v>
      </c>
      <c r="G101" s="10">
        <f>'[1]Замеры РП'!J6</f>
        <v>43.2</v>
      </c>
      <c r="H101" s="10">
        <f>'[1]Замеры РП'!E193</f>
        <v>44.900000000000006</v>
      </c>
      <c r="I101" s="10">
        <f>'[1]Замеры РП'!F193</f>
        <v>79.3</v>
      </c>
      <c r="J101" s="10">
        <f>'[1]Замеры РП'!G193</f>
        <v>86.8</v>
      </c>
      <c r="K101" s="10">
        <f>'[1]Замеры РП'!H193</f>
        <v>73.600000000000009</v>
      </c>
      <c r="L101" s="10">
        <f>'[1]Замеры РП'!I193</f>
        <v>247.3</v>
      </c>
      <c r="M101" s="10">
        <f>'[1]Замеры РП'!J193</f>
        <v>66.900000000000006</v>
      </c>
      <c r="N101" s="10">
        <f>'[1]Замеры РП'!E267</f>
        <v>43.9</v>
      </c>
      <c r="O101" s="10">
        <f>'[1]Замеры РП'!F267</f>
        <v>88.9</v>
      </c>
      <c r="P101" s="10">
        <f>'[1]Замеры РП'!G267</f>
        <v>88.399999999999991</v>
      </c>
      <c r="Q101" s="10">
        <f>'[1]Замеры РП'!H267</f>
        <v>81.899999999999991</v>
      </c>
      <c r="R101" s="10">
        <f>'[1]Замеры РП'!I267</f>
        <v>90.1</v>
      </c>
      <c r="S101" s="10">
        <f>'[1]Замеры РП'!J267</f>
        <v>94.1</v>
      </c>
      <c r="T101" s="10">
        <f>'[1]Замеры РП'!E10</f>
        <v>82.700000000000017</v>
      </c>
      <c r="U101" s="10">
        <f>'[1]Замеры РП'!F10</f>
        <v>138.99999999999997</v>
      </c>
      <c r="V101" s="10">
        <f>'[1]Замеры РП'!G10</f>
        <v>143.19999999999999</v>
      </c>
      <c r="W101" s="10">
        <f>'[1]Замеры РП'!H10</f>
        <v>145.1</v>
      </c>
      <c r="X101" s="10">
        <f>'[1]Замеры РП'!I10</f>
        <v>155.79999999999998</v>
      </c>
      <c r="Y101" s="10">
        <f>'[1]Замеры РП'!J10</f>
        <v>169.29999999999998</v>
      </c>
    </row>
    <row r="102" spans="1:28">
      <c r="A102" s="10" t="s">
        <v>7</v>
      </c>
      <c r="B102" s="10">
        <f>'[1]Замеры ИСК'!G89</f>
        <v>6.2</v>
      </c>
      <c r="C102" s="10">
        <f>'[1]Замеры ИСК'!L89</f>
        <v>6.2</v>
      </c>
      <c r="D102" s="10">
        <f>'[1]Замеры ИСК'!Q89</f>
        <v>0</v>
      </c>
      <c r="E102" s="10">
        <f>'[1]Замеры ИСК'!U89</f>
        <v>0</v>
      </c>
      <c r="F102" s="10">
        <f>'[1]Замеры ИСК'!W89</f>
        <v>0</v>
      </c>
      <c r="G102" s="10">
        <f>'[1]Замеры ИСК'!Y89</f>
        <v>6.3</v>
      </c>
      <c r="H102" s="10">
        <f>'[1]Замеры ИСК'!G89</f>
        <v>6.2</v>
      </c>
      <c r="I102" s="10">
        <f>'[1]Замеры ИСК'!L89</f>
        <v>6.2</v>
      </c>
      <c r="J102" s="10">
        <f>'[1]Замеры ИСК'!Q89</f>
        <v>0</v>
      </c>
      <c r="K102" s="10">
        <f>'[1]Замеры ИСК'!U89</f>
        <v>0</v>
      </c>
      <c r="L102" s="10">
        <f>'[1]Замеры ИСК'!W89</f>
        <v>0</v>
      </c>
      <c r="M102" s="10">
        <f>'[1]Замеры ИСК'!Y89</f>
        <v>6.3</v>
      </c>
      <c r="N102" s="10">
        <f>'[1]Замеры ИСК'!G89</f>
        <v>6.2</v>
      </c>
      <c r="O102" s="10">
        <f>'[1]Замеры ИСК'!L89</f>
        <v>6.2</v>
      </c>
      <c r="P102" s="10">
        <f>'[1]Замеры ИСК'!Q89</f>
        <v>0</v>
      </c>
      <c r="Q102" s="10">
        <f>'[1]Замеры ИСК'!U89</f>
        <v>0</v>
      </c>
      <c r="R102" s="10">
        <f>'[1]Замеры ИСК'!W89</f>
        <v>0</v>
      </c>
      <c r="S102" s="10">
        <f>'[1]Замеры ИСК'!Y89</f>
        <v>6.3</v>
      </c>
      <c r="T102" s="10">
        <f>'[1]Замеры ИСК'!G93</f>
        <v>6.2</v>
      </c>
      <c r="U102" s="10">
        <f>'[1]Замеры ИСК'!L93</f>
        <v>6.2</v>
      </c>
      <c r="V102" s="10">
        <f>'[1]Замеры ИСК'!Q93</f>
        <v>0</v>
      </c>
      <c r="W102" s="10">
        <f>'[1]Замеры ИСК'!U93</f>
        <v>0</v>
      </c>
      <c r="X102" s="10">
        <f>'[1]Замеры ИСК'!W93</f>
        <v>0</v>
      </c>
      <c r="Y102" s="10">
        <f>'[1]Замеры ИСК'!Y93</f>
        <v>6.2</v>
      </c>
    </row>
    <row r="103" spans="1:28">
      <c r="A103" s="10" t="s">
        <v>8</v>
      </c>
      <c r="B103" s="12">
        <f t="shared" ref="B103:V103" si="14">1.732*B102*(B101/1000)*0.8</f>
        <v>0.16837811200000005</v>
      </c>
      <c r="C103" s="12">
        <f t="shared" si="14"/>
        <v>0.46218073600000004</v>
      </c>
      <c r="D103" s="12">
        <f t="shared" si="14"/>
        <v>0</v>
      </c>
      <c r="E103" s="12">
        <f>1.732*E102*(E101/1000)*0.8</f>
        <v>0</v>
      </c>
      <c r="F103" s="12">
        <f>1.732*F102*(F101/1000)*0.8</f>
        <v>0</v>
      </c>
      <c r="G103" s="12">
        <f>1.732*G102*(G101/1000)*0.8</f>
        <v>0.37710489600000008</v>
      </c>
      <c r="H103" s="12">
        <f t="shared" si="14"/>
        <v>0.38572332800000009</v>
      </c>
      <c r="I103" s="12">
        <f t="shared" si="14"/>
        <v>0.68124409600000002</v>
      </c>
      <c r="J103" s="12">
        <f t="shared" si="14"/>
        <v>0</v>
      </c>
      <c r="K103" s="12">
        <f>1.732*K102*(K101/1000)*0.8</f>
        <v>0</v>
      </c>
      <c r="L103" s="12">
        <f>1.732*L102*(L101/1000)*0.8</f>
        <v>0</v>
      </c>
      <c r="M103" s="12">
        <f>1.732*M102*(M101/1000)*0.8</f>
        <v>0.58398883200000007</v>
      </c>
      <c r="N103" s="12">
        <f t="shared" si="14"/>
        <v>0.37713260800000004</v>
      </c>
      <c r="O103" s="12">
        <f t="shared" si="14"/>
        <v>0.76371500800000014</v>
      </c>
      <c r="P103" s="12">
        <f t="shared" si="14"/>
        <v>0</v>
      </c>
      <c r="Q103" s="12">
        <f>1.732*Q102*(Q101/1000)*0.8</f>
        <v>0</v>
      </c>
      <c r="R103" s="12">
        <f>1.732*R102*(R101/1000)*0.8</f>
        <v>0</v>
      </c>
      <c r="S103" s="12">
        <f>1.732*S102*(S101/1000)*0.8</f>
        <v>0.82142524799999994</v>
      </c>
      <c r="T103" s="12">
        <f t="shared" si="14"/>
        <v>0.71045254400000024</v>
      </c>
      <c r="U103" s="12">
        <f t="shared" si="14"/>
        <v>1.19411008</v>
      </c>
      <c r="V103" s="12">
        <f t="shared" si="14"/>
        <v>0</v>
      </c>
      <c r="W103" s="12">
        <f>1.732*W102*(W101/1000)*0.8</f>
        <v>0</v>
      </c>
      <c r="X103" s="12">
        <f>1.732*X102*(X101/1000)*0.8</f>
        <v>0</v>
      </c>
      <c r="Y103" s="12">
        <f>1.732*Y102*(Y101/1000)*0.8</f>
        <v>1.4544088959999999</v>
      </c>
    </row>
    <row r="104" spans="1:28">
      <c r="A104" s="5" t="s">
        <v>52</v>
      </c>
      <c r="B104" s="6" t="s">
        <v>50</v>
      </c>
      <c r="C104" s="7"/>
      <c r="D104" s="7"/>
      <c r="E104" s="7"/>
      <c r="F104" s="7"/>
      <c r="G104" s="8"/>
      <c r="H104" s="6" t="s">
        <v>22</v>
      </c>
      <c r="I104" s="7"/>
      <c r="J104" s="7"/>
      <c r="K104" s="7"/>
      <c r="L104" s="7"/>
      <c r="M104" s="8"/>
      <c r="N104" s="6" t="s">
        <v>43</v>
      </c>
      <c r="O104" s="7"/>
      <c r="P104" s="7"/>
      <c r="Q104" s="7"/>
      <c r="R104" s="7"/>
      <c r="S104" s="8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>
      <c r="A105" s="5"/>
      <c r="B105" s="9" t="str">
        <f>'[1]Замеры РП'!$E$4</f>
        <v>4.00</v>
      </c>
      <c r="C105" s="9" t="str">
        <f>'[1]Замеры РП'!$F$4</f>
        <v>9.00</v>
      </c>
      <c r="D105" s="9" t="str">
        <f>'[1]Замеры РП'!$G$4</f>
        <v>14.00</v>
      </c>
      <c r="E105" s="9" t="str">
        <f>'[1]Замеры РП'!$H$4</f>
        <v>18.00</v>
      </c>
      <c r="F105" s="9" t="str">
        <f>'[1]Замеры РП'!$I$4</f>
        <v>20.00</v>
      </c>
      <c r="G105" s="9" t="str">
        <f>'[1]Замеры РП'!$J$4</f>
        <v>22.00</v>
      </c>
      <c r="H105" s="9" t="str">
        <f>'[1]Замеры РП'!$E$4</f>
        <v>4.00</v>
      </c>
      <c r="I105" s="9" t="str">
        <f>'[1]Замеры РП'!$F$4</f>
        <v>9.00</v>
      </c>
      <c r="J105" s="9" t="str">
        <f>'[1]Замеры РП'!$G$4</f>
        <v>14.00</v>
      </c>
      <c r="K105" s="9" t="str">
        <f>'[1]Замеры РП'!$H$4</f>
        <v>18.00</v>
      </c>
      <c r="L105" s="9" t="str">
        <f>'[1]Замеры РП'!$I$4</f>
        <v>20.00</v>
      </c>
      <c r="M105" s="9" t="str">
        <f>'[1]Замеры РП'!$J$4</f>
        <v>22.00</v>
      </c>
      <c r="N105" s="9" t="str">
        <f>'[1]Замеры РП'!$E$4</f>
        <v>4.00</v>
      </c>
      <c r="O105" s="9" t="str">
        <f>'[1]Замеры РП'!$F$4</f>
        <v>9.00</v>
      </c>
      <c r="P105" s="9" t="str">
        <f>'[1]Замеры РП'!$G$4</f>
        <v>14.00</v>
      </c>
      <c r="Q105" s="9" t="str">
        <f>'[1]Замеры РП'!$H$4</f>
        <v>18.00</v>
      </c>
      <c r="R105" s="9" t="str">
        <f>'[1]Замеры РП'!$I$4</f>
        <v>20.00</v>
      </c>
      <c r="S105" s="9" t="str">
        <f>'[1]Замеры РП'!$J$4</f>
        <v>22.00</v>
      </c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>
      <c r="A106" s="10" t="s">
        <v>6</v>
      </c>
      <c r="B106" s="10">
        <f>'[1]Замеры ИСК'!G96</f>
        <v>7</v>
      </c>
      <c r="C106" s="10">
        <f>'[1]Замеры ИСК'!L96</f>
        <v>11</v>
      </c>
      <c r="D106" s="10">
        <f>'[1]Замеры ИСК'!Q96</f>
        <v>0</v>
      </c>
      <c r="E106" s="10">
        <f>'[1]Замеры ИСК'!U96</f>
        <v>0</v>
      </c>
      <c r="F106" s="10">
        <f>'[1]Замеры ИСК'!W96</f>
        <v>0</v>
      </c>
      <c r="G106" s="10">
        <f>'[1]Замеры ИСК'!Y96</f>
        <v>12</v>
      </c>
      <c r="H106" s="10">
        <f>'[1]Замеры ИСК'!G95</f>
        <v>25</v>
      </c>
      <c r="I106" s="10">
        <f>'[1]Замеры ИСК'!L95</f>
        <v>43</v>
      </c>
      <c r="J106" s="10">
        <f>'[1]Замеры ИСК'!Q95</f>
        <v>0</v>
      </c>
      <c r="K106" s="10">
        <f>'[1]Замеры ИСК'!U95</f>
        <v>0</v>
      </c>
      <c r="L106" s="10">
        <f>'[1]Замеры ИСК'!W95</f>
        <v>0</v>
      </c>
      <c r="M106" s="10">
        <f>'[1]Замеры ИСК'!Y95</f>
        <v>46</v>
      </c>
      <c r="N106" s="10">
        <f>'[1]Замеры РП'!E201</f>
        <v>93.8</v>
      </c>
      <c r="O106" s="10">
        <f>'[1]Замеры РП'!F201</f>
        <v>172.89999999999998</v>
      </c>
      <c r="P106" s="10">
        <f>'[1]Замеры РП'!G201</f>
        <v>170.3</v>
      </c>
      <c r="Q106" s="10">
        <f>'[1]Замеры РП'!H201</f>
        <v>166</v>
      </c>
      <c r="R106" s="10">
        <f>'[1]Замеры РП'!I201</f>
        <v>158.19999999999999</v>
      </c>
      <c r="S106" s="10">
        <f>'[1]Замеры РП'!J201</f>
        <v>180.7</v>
      </c>
    </row>
    <row r="107" spans="1:28">
      <c r="A107" s="10" t="s">
        <v>7</v>
      </c>
      <c r="B107" s="10">
        <f>'[1]Замеры ИСК'!G93</f>
        <v>6.2</v>
      </c>
      <c r="C107" s="10">
        <f>'[1]Замеры ИСК'!L93</f>
        <v>6.2</v>
      </c>
      <c r="D107" s="10">
        <f>'[1]Замеры ИСК'!Q93</f>
        <v>0</v>
      </c>
      <c r="E107" s="10">
        <f>'[1]Замеры ИСК'!U93</f>
        <v>0</v>
      </c>
      <c r="F107" s="10">
        <f>'[1]Замеры ИСК'!W93</f>
        <v>0</v>
      </c>
      <c r="G107" s="10">
        <f>'[1]Замеры ИСК'!Y93</f>
        <v>6.2</v>
      </c>
      <c r="H107" s="10">
        <f>'[1]Замеры ИСК'!G93</f>
        <v>6.2</v>
      </c>
      <c r="I107" s="10">
        <f>'[1]Замеры ИСК'!L93</f>
        <v>6.2</v>
      </c>
      <c r="J107" s="10">
        <f>'[1]Замеры ИСК'!Q93</f>
        <v>0</v>
      </c>
      <c r="K107" s="10">
        <f>'[1]Замеры ИСК'!U93</f>
        <v>0</v>
      </c>
      <c r="L107" s="10">
        <f>'[1]Замеры ИСК'!W93</f>
        <v>0</v>
      </c>
      <c r="M107" s="10">
        <f>'[1]Замеры ИСК'!Y93</f>
        <v>6.2</v>
      </c>
      <c r="N107" s="10">
        <f>'[1]Замеры ИСК'!G93</f>
        <v>6.2</v>
      </c>
      <c r="O107" s="10">
        <f>'[1]Замеры ИСК'!L93</f>
        <v>6.2</v>
      </c>
      <c r="P107" s="10">
        <f>'[1]Замеры ИСК'!Q93</f>
        <v>0</v>
      </c>
      <c r="Q107" s="10">
        <f>'[1]Замеры ИСК'!U93</f>
        <v>0</v>
      </c>
      <c r="R107" s="10">
        <f>'[1]Замеры ИСК'!W93</f>
        <v>0</v>
      </c>
      <c r="S107" s="10">
        <f>'[1]Замеры ИСК'!Y93</f>
        <v>6.2</v>
      </c>
    </row>
    <row r="108" spans="1:28">
      <c r="A108" s="10" t="s">
        <v>8</v>
      </c>
      <c r="B108" s="12">
        <f t="shared" ref="B108:S108" si="15">1.732*B107*(B106/1000)*0.8</f>
        <v>6.0135040000000008E-2</v>
      </c>
      <c r="C108" s="12">
        <f t="shared" si="15"/>
        <v>9.4497920000000013E-2</v>
      </c>
      <c r="D108" s="12">
        <f t="shared" si="15"/>
        <v>0</v>
      </c>
      <c r="E108" s="12">
        <f>1.732*E107*(E106/1000)*0.8</f>
        <v>0</v>
      </c>
      <c r="F108" s="12">
        <f>1.732*F107*(F106/1000)*0.8</f>
        <v>0</v>
      </c>
      <c r="G108" s="12">
        <f>1.732*G107*(G106/1000)*0.8</f>
        <v>0.10308864000000001</v>
      </c>
      <c r="H108" s="12">
        <f t="shared" si="15"/>
        <v>0.21476800000000004</v>
      </c>
      <c r="I108" s="12">
        <f t="shared" si="15"/>
        <v>0.36940096</v>
      </c>
      <c r="J108" s="12">
        <f t="shared" si="15"/>
        <v>0</v>
      </c>
      <c r="K108" s="12">
        <f t="shared" si="15"/>
        <v>0</v>
      </c>
      <c r="L108" s="12">
        <f t="shared" si="15"/>
        <v>0</v>
      </c>
      <c r="M108" s="12">
        <f t="shared" si="15"/>
        <v>0.39517312000000004</v>
      </c>
      <c r="N108" s="12">
        <f t="shared" si="15"/>
        <v>0.80580953599999994</v>
      </c>
      <c r="O108" s="12">
        <f t="shared" si="15"/>
        <v>1.4853354879999998</v>
      </c>
      <c r="P108" s="12">
        <f t="shared" si="15"/>
        <v>0</v>
      </c>
      <c r="Q108" s="12">
        <f t="shared" si="15"/>
        <v>0</v>
      </c>
      <c r="R108" s="12">
        <f t="shared" si="15"/>
        <v>0</v>
      </c>
      <c r="S108" s="12">
        <f t="shared" si="15"/>
        <v>1.5523431040000002</v>
      </c>
    </row>
    <row r="109" spans="1:28">
      <c r="A109" s="20" t="s">
        <v>12</v>
      </c>
      <c r="B109" s="17" t="s">
        <v>13</v>
      </c>
      <c r="C109" s="21" t="str">
        <f>'[1]Замеры РП'!$E$4</f>
        <v>4.00</v>
      </c>
      <c r="D109" s="17" t="s">
        <v>14</v>
      </c>
      <c r="E109" s="24">
        <f>B101+H101+N101+T101+N106+B106+H106</f>
        <v>316.90000000000003</v>
      </c>
      <c r="F109" s="13" t="s">
        <v>15</v>
      </c>
      <c r="G109" s="13"/>
      <c r="H109" s="17" t="s">
        <v>16</v>
      </c>
      <c r="I109" s="19">
        <f>B103+H103+N103+T103+N108+B108+H108</f>
        <v>2.7223991680000004</v>
      </c>
      <c r="J109" s="13" t="s">
        <v>17</v>
      </c>
      <c r="K109" s="16"/>
      <c r="L109" s="16"/>
      <c r="M109" s="16"/>
      <c r="N109" s="13"/>
      <c r="O109" s="13"/>
      <c r="P109" s="13"/>
      <c r="Q109" s="13"/>
      <c r="R109" s="13"/>
      <c r="S109" s="13"/>
      <c r="T109" s="17"/>
      <c r="U109" s="18"/>
      <c r="V109" s="13"/>
      <c r="W109" s="13"/>
      <c r="X109" s="13"/>
      <c r="Y109" s="13"/>
      <c r="Z109" s="17"/>
      <c r="AA109" s="19"/>
      <c r="AB109" s="13"/>
    </row>
    <row r="110" spans="1:28">
      <c r="A110" s="13"/>
      <c r="B110" s="17" t="s">
        <v>13</v>
      </c>
      <c r="C110" s="21" t="str">
        <f>'[1]Замеры РП'!$F$4</f>
        <v>9.00</v>
      </c>
      <c r="D110" s="17" t="s">
        <v>14</v>
      </c>
      <c r="E110" s="22">
        <f>C101+I101+O101+U101+O106+C106+I106</f>
        <v>587.9</v>
      </c>
      <c r="F110" s="13" t="s">
        <v>15</v>
      </c>
      <c r="G110" s="13"/>
      <c r="H110" s="17" t="s">
        <v>16</v>
      </c>
      <c r="I110" s="19">
        <f>C103+I103+O103+U103+O108+C108+I108</f>
        <v>5.0504842879999998</v>
      </c>
      <c r="J110" s="13" t="s">
        <v>17</v>
      </c>
      <c r="O110" s="13"/>
      <c r="P110" s="13"/>
      <c r="Q110" s="13"/>
      <c r="R110" s="13"/>
      <c r="S110" s="13"/>
      <c r="T110" s="17"/>
      <c r="U110" s="18"/>
      <c r="V110" s="13"/>
      <c r="W110" s="13"/>
      <c r="X110" s="13"/>
      <c r="Y110" s="13"/>
      <c r="Z110" s="17"/>
      <c r="AA110" s="19"/>
      <c r="AB110" s="13"/>
    </row>
    <row r="111" spans="1:28">
      <c r="A111" s="13"/>
      <c r="B111" s="17" t="s">
        <v>13</v>
      </c>
      <c r="C111" s="21" t="str">
        <f>'[1]Замеры РП'!$J$4</f>
        <v>22.00</v>
      </c>
      <c r="D111" s="17" t="s">
        <v>14</v>
      </c>
      <c r="E111" s="26">
        <f>G101+M101+S101+Y101+G106+M106+S106</f>
        <v>612.20000000000005</v>
      </c>
      <c r="F111" s="13" t="s">
        <v>15</v>
      </c>
      <c r="G111" s="13"/>
      <c r="H111" s="17" t="s">
        <v>16</v>
      </c>
      <c r="I111" s="52">
        <f>G103+M103+S103+Y103+G108+M108+S108</f>
        <v>5.2875327360000002</v>
      </c>
      <c r="J111" s="13" t="s">
        <v>17</v>
      </c>
      <c r="O111" s="13"/>
      <c r="P111" s="13"/>
      <c r="Q111" s="13"/>
      <c r="R111" s="13"/>
      <c r="S111" s="13"/>
      <c r="T111" s="17"/>
      <c r="U111" s="18"/>
      <c r="V111" s="13"/>
      <c r="W111" s="13"/>
      <c r="X111" s="13"/>
      <c r="Y111" s="13"/>
      <c r="Z111" s="17"/>
      <c r="AA111" s="19"/>
      <c r="AB111" s="13"/>
    </row>
    <row r="112" spans="1:28">
      <c r="A112" s="15"/>
      <c r="B112" s="17"/>
      <c r="C112" s="21"/>
      <c r="D112" s="17"/>
      <c r="E112" s="26"/>
      <c r="F112" s="13"/>
      <c r="G112" s="13"/>
      <c r="H112" s="17"/>
      <c r="I112" s="52"/>
      <c r="J112" s="13"/>
      <c r="O112" s="13"/>
      <c r="P112" s="13"/>
      <c r="Q112" s="13"/>
      <c r="R112" s="13"/>
      <c r="S112" s="13"/>
      <c r="T112" s="17"/>
      <c r="U112" s="18"/>
      <c r="V112" s="13"/>
      <c r="W112" s="13"/>
      <c r="X112" s="13"/>
      <c r="Y112" s="13"/>
      <c r="Z112" s="17"/>
      <c r="AA112" s="19"/>
      <c r="AB112" s="13"/>
    </row>
    <row r="113" spans="1:28">
      <c r="A113" s="13"/>
      <c r="B113" s="28"/>
      <c r="C113" s="20"/>
      <c r="D113" s="28"/>
      <c r="E113" s="39"/>
      <c r="F113" s="27"/>
      <c r="G113" s="27"/>
      <c r="H113" s="28"/>
      <c r="I113" s="40"/>
      <c r="J113" s="27"/>
      <c r="K113" s="16"/>
      <c r="L113" s="16"/>
      <c r="M113" s="16"/>
      <c r="N113" s="13"/>
      <c r="O113" s="13"/>
      <c r="P113" s="13"/>
      <c r="Q113" s="13"/>
      <c r="R113" s="13"/>
      <c r="S113" s="13"/>
      <c r="T113" s="17"/>
      <c r="U113" s="18"/>
      <c r="V113" s="13"/>
      <c r="W113" s="13"/>
      <c r="X113" s="13"/>
      <c r="Y113" s="13"/>
      <c r="Z113" s="17"/>
      <c r="AA113" s="19"/>
      <c r="AB113" s="13"/>
    </row>
    <row r="114" spans="1:28">
      <c r="B114" s="28"/>
      <c r="C114" s="32"/>
      <c r="D114" s="28"/>
      <c r="E114" s="39"/>
      <c r="F114" s="27"/>
      <c r="G114" s="49"/>
      <c r="H114" s="28"/>
      <c r="I114" s="40"/>
      <c r="J114" s="27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>
      <c r="A115" s="5" t="s">
        <v>53</v>
      </c>
      <c r="B115" s="6" t="s">
        <v>19</v>
      </c>
      <c r="C115" s="7"/>
      <c r="D115" s="7"/>
      <c r="E115" s="7"/>
      <c r="F115" s="7"/>
      <c r="G115" s="8"/>
      <c r="H115" s="6" t="s">
        <v>20</v>
      </c>
      <c r="I115" s="7"/>
      <c r="J115" s="7"/>
      <c r="K115" s="7"/>
      <c r="L115" s="7"/>
      <c r="M115" s="8"/>
      <c r="N115" s="6" t="s">
        <v>48</v>
      </c>
      <c r="O115" s="7"/>
      <c r="P115" s="7"/>
      <c r="Q115" s="7"/>
      <c r="R115" s="7"/>
      <c r="S115" s="8"/>
      <c r="T115" s="6" t="s">
        <v>23</v>
      </c>
      <c r="U115" s="7"/>
      <c r="V115" s="7"/>
      <c r="W115" s="7"/>
      <c r="X115" s="7"/>
      <c r="Y115" s="8"/>
    </row>
    <row r="116" spans="1:28">
      <c r="A116" s="5"/>
      <c r="B116" s="9" t="str">
        <f>'[1]Замеры РП'!$E$4</f>
        <v>4.00</v>
      </c>
      <c r="C116" s="9" t="str">
        <f>'[1]Замеры РП'!$F$4</f>
        <v>9.00</v>
      </c>
      <c r="D116" s="9" t="str">
        <f>'[1]Замеры РП'!$G$4</f>
        <v>14.00</v>
      </c>
      <c r="E116" s="9" t="str">
        <f>'[1]Замеры РП'!$H$4</f>
        <v>18.00</v>
      </c>
      <c r="F116" s="9" t="str">
        <f>'[1]Замеры РП'!$I$4</f>
        <v>20.00</v>
      </c>
      <c r="G116" s="9" t="str">
        <f>'[1]Замеры РП'!$J$4</f>
        <v>22.00</v>
      </c>
      <c r="H116" s="9" t="str">
        <f>'[1]Замеры РП'!$E$4</f>
        <v>4.00</v>
      </c>
      <c r="I116" s="9" t="str">
        <f>'[1]Замеры РП'!$F$4</f>
        <v>9.00</v>
      </c>
      <c r="J116" s="9" t="str">
        <f>'[1]Замеры РП'!$G$4</f>
        <v>14.00</v>
      </c>
      <c r="K116" s="9" t="str">
        <f>'[1]Замеры РП'!$H$4</f>
        <v>18.00</v>
      </c>
      <c r="L116" s="9" t="str">
        <f>'[1]Замеры РП'!$I$4</f>
        <v>20.00</v>
      </c>
      <c r="M116" s="9" t="str">
        <f>'[1]Замеры РП'!$J$4</f>
        <v>22.00</v>
      </c>
      <c r="N116" s="9" t="str">
        <f>'[1]Замеры РП'!$E$4</f>
        <v>4.00</v>
      </c>
      <c r="O116" s="9" t="str">
        <f>'[1]Замеры РП'!$F$4</f>
        <v>9.00</v>
      </c>
      <c r="P116" s="9" t="str">
        <f>'[1]Замеры РП'!$G$4</f>
        <v>14.00</v>
      </c>
      <c r="Q116" s="9" t="str">
        <f>'[1]Замеры РП'!$H$4</f>
        <v>18.00</v>
      </c>
      <c r="R116" s="9" t="str">
        <f>'[1]Замеры РП'!$I$4</f>
        <v>20.00</v>
      </c>
      <c r="S116" s="9" t="str">
        <f>'[1]Замеры РП'!$J$4</f>
        <v>22.00</v>
      </c>
      <c r="T116" s="9" t="str">
        <f>'[1]Замеры РП'!$E$4</f>
        <v>4.00</v>
      </c>
      <c r="U116" s="9" t="str">
        <f>'[1]Замеры РП'!$F$4</f>
        <v>9.00</v>
      </c>
      <c r="V116" s="9" t="str">
        <f>'[1]Замеры РП'!$G$4</f>
        <v>14.00</v>
      </c>
      <c r="W116" s="9" t="str">
        <f>'[1]Замеры РП'!$H$4</f>
        <v>18.00</v>
      </c>
      <c r="X116" s="9" t="str">
        <f>'[1]Замеры РП'!$I$4</f>
        <v>20.00</v>
      </c>
      <c r="Y116" s="9" t="str">
        <f>'[1]Замеры РП'!$J$4</f>
        <v>22.00</v>
      </c>
    </row>
    <row r="117" spans="1:28">
      <c r="A117" s="10" t="s">
        <v>6</v>
      </c>
      <c r="B117" s="10">
        <f>'[1]Замеры РП'!E183</f>
        <v>80</v>
      </c>
      <c r="C117" s="10">
        <f>'[1]Замеры РП'!F183</f>
        <v>54.2</v>
      </c>
      <c r="D117" s="10">
        <f>'[1]Замеры РП'!G183</f>
        <v>51.3</v>
      </c>
      <c r="E117" s="10">
        <f>'[1]Замеры РП'!H183</f>
        <v>49.3</v>
      </c>
      <c r="F117" s="10">
        <f>'[1]Замеры РП'!I183</f>
        <v>56.5</v>
      </c>
      <c r="G117" s="10">
        <f>'[1]Замеры РП'!J183</f>
        <v>67.5</v>
      </c>
      <c r="H117" s="10">
        <f>'[1]Замеры РП'!E87</f>
        <v>45.8</v>
      </c>
      <c r="I117" s="10">
        <f>'[1]Замеры РП'!F87</f>
        <v>120.2</v>
      </c>
      <c r="J117" s="10">
        <f>'[1]Замеры РП'!G87</f>
        <v>120.1</v>
      </c>
      <c r="K117" s="10">
        <f>'[1]Замеры РП'!H87</f>
        <v>83.4</v>
      </c>
      <c r="L117" s="10">
        <f>'[1]Замеры РП'!I87</f>
        <v>68.7</v>
      </c>
      <c r="M117" s="10">
        <f>'[1]Замеры РП'!J87</f>
        <v>70.7</v>
      </c>
      <c r="N117" s="10">
        <f>'[1]Замеры РП'!E291</f>
        <v>49.800000000000004</v>
      </c>
      <c r="O117" s="10">
        <f>'[1]Замеры РП'!F291</f>
        <v>97.699999999999989</v>
      </c>
      <c r="P117" s="10">
        <f>'[1]Замеры РП'!G291</f>
        <v>94.8</v>
      </c>
      <c r="Q117" s="10">
        <f>'[1]Замеры РП'!H291</f>
        <v>86.4</v>
      </c>
      <c r="R117" s="10">
        <f>'[1]Замеры РП'!I291</f>
        <v>94.1</v>
      </c>
      <c r="S117" s="10">
        <f>'[1]Замеры РП'!J291</f>
        <v>111.9</v>
      </c>
      <c r="T117" s="10">
        <f>'[1]Замеры РП'!E320</f>
        <v>8.8000000000000007</v>
      </c>
      <c r="U117" s="10">
        <f>'[1]Замеры РП'!F320</f>
        <v>13.8</v>
      </c>
      <c r="V117" s="10">
        <f>'[1]Замеры РП'!G320</f>
        <v>11.4</v>
      </c>
      <c r="W117" s="10">
        <f>'[1]Замеры РП'!H320</f>
        <v>12.6</v>
      </c>
      <c r="X117" s="10">
        <f>'[1]Замеры РП'!I320</f>
        <v>12.299999999999999</v>
      </c>
      <c r="Y117" s="10">
        <f>'[1]Замеры РП'!J320</f>
        <v>14.4</v>
      </c>
    </row>
    <row r="118" spans="1:28">
      <c r="A118" s="10" t="s">
        <v>7</v>
      </c>
      <c r="B118" s="10">
        <f>'[1]Замеры ИСК'!G106</f>
        <v>6.4</v>
      </c>
      <c r="C118" s="10">
        <f>'[1]Замеры ИСК'!L106</f>
        <v>6.4</v>
      </c>
      <c r="D118" s="10">
        <f>'[1]Замеры ИСК'!Q106</f>
        <v>0</v>
      </c>
      <c r="E118" s="10">
        <f>'[1]Замеры ИСК'!U106</f>
        <v>0</v>
      </c>
      <c r="F118" s="10">
        <f>'[1]Замеры ИСК'!W106</f>
        <v>0</v>
      </c>
      <c r="G118" s="10">
        <f>'[1]Замеры ИСК'!Y106</f>
        <v>6.45</v>
      </c>
      <c r="H118" s="10">
        <f>'[1]Замеры ИСК'!G106</f>
        <v>6.4</v>
      </c>
      <c r="I118" s="10">
        <f>'[1]Замеры ИСК'!L106</f>
        <v>6.4</v>
      </c>
      <c r="J118" s="10">
        <f>'[1]Замеры ИСК'!Q106</f>
        <v>0</v>
      </c>
      <c r="K118" s="10">
        <f>'[1]Замеры ИСК'!U106</f>
        <v>0</v>
      </c>
      <c r="L118" s="10">
        <f>'[1]Замеры ИСК'!W106</f>
        <v>0</v>
      </c>
      <c r="M118" s="10">
        <f>'[1]Замеры ИСК'!Y106</f>
        <v>6.45</v>
      </c>
      <c r="N118" s="10">
        <f>'[1]Замеры ИСК'!G106</f>
        <v>6.4</v>
      </c>
      <c r="O118" s="10">
        <f>'[1]Замеры ИСК'!L106</f>
        <v>6.4</v>
      </c>
      <c r="P118" s="10">
        <f>'[1]Замеры ИСК'!Q106</f>
        <v>0</v>
      </c>
      <c r="Q118" s="10">
        <f>'[1]Замеры ИСК'!U106</f>
        <v>0</v>
      </c>
      <c r="R118" s="10">
        <f>'[1]Замеры ИСК'!W106</f>
        <v>0</v>
      </c>
      <c r="S118" s="10">
        <f>'[1]Замеры ИСК'!Y106</f>
        <v>6.45</v>
      </c>
      <c r="T118" s="10">
        <f>'[1]Замеры ИСК'!G106</f>
        <v>6.4</v>
      </c>
      <c r="U118" s="10">
        <f>'[1]Замеры ИСК'!L106</f>
        <v>6.4</v>
      </c>
      <c r="V118" s="10">
        <f>'[1]Замеры ИСК'!Q106</f>
        <v>0</v>
      </c>
      <c r="W118" s="10">
        <f>'[1]Замеры ИСК'!U106</f>
        <v>0</v>
      </c>
      <c r="X118" s="10">
        <f>'[1]Замеры ИСК'!W106</f>
        <v>0</v>
      </c>
      <c r="Y118" s="10">
        <f>'[1]Замеры ИСК'!Y106</f>
        <v>6.45</v>
      </c>
    </row>
    <row r="119" spans="1:28">
      <c r="A119" s="10" t="s">
        <v>8</v>
      </c>
      <c r="B119" s="12">
        <f t="shared" ref="B119:V119" si="16">1.732*B118*(B117/1000)*0.8</f>
        <v>0.70942720000000015</v>
      </c>
      <c r="C119" s="12">
        <f t="shared" si="16"/>
        <v>0.48063692800000013</v>
      </c>
      <c r="D119" s="12">
        <f t="shared" si="16"/>
        <v>0</v>
      </c>
      <c r="E119" s="12">
        <f>1.732*E118*(E117/1000)*0.8</f>
        <v>0</v>
      </c>
      <c r="F119" s="12">
        <f>1.732*F118*(F117/1000)*0.8</f>
        <v>0</v>
      </c>
      <c r="G119" s="12">
        <f>1.732*G118*(G117/1000)*0.8</f>
        <v>0.60325560000000011</v>
      </c>
      <c r="H119" s="12">
        <f t="shared" si="16"/>
        <v>0.40614707200000011</v>
      </c>
      <c r="I119" s="12">
        <f t="shared" si="16"/>
        <v>1.0659143680000003</v>
      </c>
      <c r="J119" s="12">
        <f t="shared" si="16"/>
        <v>0</v>
      </c>
      <c r="K119" s="12">
        <f>1.732*K118*(K117/1000)*0.8</f>
        <v>0</v>
      </c>
      <c r="L119" s="12">
        <f>1.732*L118*(L117/1000)*0.8</f>
        <v>0</v>
      </c>
      <c r="M119" s="12">
        <f>1.732*M118*(M117/1000)*0.8</f>
        <v>0.63185438400000005</v>
      </c>
      <c r="N119" s="12">
        <f t="shared" si="16"/>
        <v>0.44161843200000012</v>
      </c>
      <c r="O119" s="12">
        <f t="shared" si="16"/>
        <v>0.86638796800000017</v>
      </c>
      <c r="P119" s="12">
        <f t="shared" si="16"/>
        <v>0</v>
      </c>
      <c r="Q119" s="12">
        <f>1.732*Q118*(Q117/1000)*0.8</f>
        <v>0</v>
      </c>
      <c r="R119" s="12">
        <f>1.732*R118*(R117/1000)*0.8</f>
        <v>0</v>
      </c>
      <c r="S119" s="12">
        <f>1.732*S118*(S117/1000)*0.8</f>
        <v>1.000063728</v>
      </c>
      <c r="T119" s="12">
        <f t="shared" si="16"/>
        <v>7.8036992000000027E-2</v>
      </c>
      <c r="U119" s="12">
        <f t="shared" si="16"/>
        <v>0.12237619200000004</v>
      </c>
      <c r="V119" s="12">
        <f t="shared" si="16"/>
        <v>0</v>
      </c>
      <c r="W119" s="12">
        <f>1.732*W118*(W117/1000)*0.8</f>
        <v>0</v>
      </c>
      <c r="X119" s="12">
        <f>1.732*X118*(X117/1000)*0.8</f>
        <v>0</v>
      </c>
      <c r="Y119" s="12">
        <f>1.732*Y118*(Y117/1000)*0.8</f>
        <v>0.128694528</v>
      </c>
    </row>
    <row r="120" spans="1:28">
      <c r="A120" s="5" t="s">
        <v>53</v>
      </c>
      <c r="B120" s="6" t="s">
        <v>54</v>
      </c>
      <c r="C120" s="7"/>
      <c r="D120" s="7"/>
      <c r="E120" s="7"/>
      <c r="F120" s="7"/>
      <c r="G120" s="8"/>
      <c r="H120" s="6" t="s">
        <v>11</v>
      </c>
      <c r="I120" s="7"/>
      <c r="J120" s="7"/>
      <c r="K120" s="7"/>
      <c r="L120" s="7"/>
      <c r="M120" s="8"/>
      <c r="N120" s="6" t="s">
        <v>27</v>
      </c>
      <c r="O120" s="7"/>
      <c r="P120" s="7"/>
      <c r="Q120" s="7"/>
      <c r="R120" s="7"/>
      <c r="S120" s="8"/>
      <c r="T120" s="6" t="s">
        <v>50</v>
      </c>
      <c r="U120" s="7"/>
      <c r="V120" s="7"/>
      <c r="W120" s="7"/>
      <c r="X120" s="7"/>
      <c r="Y120" s="8"/>
    </row>
    <row r="121" spans="1:28">
      <c r="A121" s="5"/>
      <c r="B121" s="9" t="str">
        <f>'[1]Замеры РП'!$E$4</f>
        <v>4.00</v>
      </c>
      <c r="C121" s="9" t="str">
        <f>'[1]Замеры РП'!$F$4</f>
        <v>9.00</v>
      </c>
      <c r="D121" s="9" t="str">
        <f>'[1]Замеры РП'!$G$4</f>
        <v>14.00</v>
      </c>
      <c r="E121" s="9" t="str">
        <f>'[1]Замеры РП'!$H$4</f>
        <v>18.00</v>
      </c>
      <c r="F121" s="9" t="str">
        <f>'[1]Замеры РП'!$I$4</f>
        <v>20.00</v>
      </c>
      <c r="G121" s="9" t="str">
        <f>'[1]Замеры РП'!$J$4</f>
        <v>22.00</v>
      </c>
      <c r="H121" s="9" t="str">
        <f>'[1]Замеры РП'!$E$4</f>
        <v>4.00</v>
      </c>
      <c r="I121" s="9" t="str">
        <f>'[1]Замеры РП'!$F$4</f>
        <v>9.00</v>
      </c>
      <c r="J121" s="9" t="str">
        <f>'[1]Замеры РП'!$G$4</f>
        <v>14.00</v>
      </c>
      <c r="K121" s="9" t="str">
        <f>'[1]Замеры РП'!$H$4</f>
        <v>18.00</v>
      </c>
      <c r="L121" s="9" t="str">
        <f>'[1]Замеры РП'!$I$4</f>
        <v>20.00</v>
      </c>
      <c r="M121" s="9" t="str">
        <f>'[1]Замеры РП'!$J$4</f>
        <v>22.00</v>
      </c>
      <c r="N121" s="9" t="str">
        <f>'[1]Замеры РП'!$E$4</f>
        <v>4.00</v>
      </c>
      <c r="O121" s="9" t="str">
        <f>'[1]Замеры РП'!$F$4</f>
        <v>9.00</v>
      </c>
      <c r="P121" s="9" t="str">
        <f>'[1]Замеры РП'!$G$4</f>
        <v>14.00</v>
      </c>
      <c r="Q121" s="9" t="str">
        <f>'[1]Замеры РП'!$H$4</f>
        <v>18.00</v>
      </c>
      <c r="R121" s="9" t="str">
        <f>'[1]Замеры РП'!$I$4</f>
        <v>20.00</v>
      </c>
      <c r="S121" s="9" t="str">
        <f>'[1]Замеры РП'!$J$4</f>
        <v>22.00</v>
      </c>
      <c r="T121" s="9" t="str">
        <f>'[1]Замеры РП'!$E$4</f>
        <v>4.00</v>
      </c>
      <c r="U121" s="9" t="str">
        <f>'[1]Замеры РП'!$F$4</f>
        <v>9.00</v>
      </c>
      <c r="V121" s="9" t="str">
        <f>'[1]Замеры РП'!$G$4</f>
        <v>14.00</v>
      </c>
      <c r="W121" s="9" t="str">
        <f>'[1]Замеры РП'!$H$4</f>
        <v>18.00</v>
      </c>
      <c r="X121" s="9" t="str">
        <f>'[1]Замеры РП'!$I$4</f>
        <v>20.00</v>
      </c>
      <c r="Y121" s="9" t="str">
        <f>'[1]Замеры РП'!$J$4</f>
        <v>22.00</v>
      </c>
    </row>
    <row r="122" spans="1:28">
      <c r="A122" s="10" t="s">
        <v>6</v>
      </c>
      <c r="B122" s="10">
        <f>'[1]Замеры РП'!E187</f>
        <v>38.1</v>
      </c>
      <c r="C122" s="10">
        <f>'[1]Замеры РП'!F187</f>
        <v>74.3</v>
      </c>
      <c r="D122" s="10">
        <f>'[1]Замеры РП'!G187</f>
        <v>74.400000000000006</v>
      </c>
      <c r="E122" s="10">
        <f>'[1]Замеры РП'!H187</f>
        <v>73.400000000000006</v>
      </c>
      <c r="F122" s="10">
        <f>'[1]Замеры РП'!I187</f>
        <v>79.099999999999994</v>
      </c>
      <c r="G122" s="10">
        <f>'[1]Замеры РП'!J187</f>
        <v>86.5</v>
      </c>
      <c r="H122" s="10">
        <f>'[1]Замеры РП'!E96</f>
        <v>0.1</v>
      </c>
      <c r="I122" s="10">
        <f>'[1]Замеры РП'!F96</f>
        <v>19.099999999999998</v>
      </c>
      <c r="J122" s="10">
        <f>'[1]Замеры РП'!G96</f>
        <v>10.3</v>
      </c>
      <c r="K122" s="10">
        <f>'[1]Замеры РП'!H96</f>
        <v>1.7000000000000002</v>
      </c>
      <c r="L122" s="10">
        <f>'[1]Замеры РП'!I96</f>
        <v>0.1</v>
      </c>
      <c r="M122" s="10">
        <f>'[1]Замеры РП'!J96</f>
        <v>0.1</v>
      </c>
      <c r="N122" s="10">
        <f>'[1]Замеры РП'!E298</f>
        <v>29.700000000000003</v>
      </c>
      <c r="O122" s="10">
        <f>'[1]Замеры РП'!F298</f>
        <v>57.2</v>
      </c>
      <c r="P122" s="10">
        <f>'[1]Замеры РП'!G298</f>
        <v>55.3</v>
      </c>
      <c r="Q122" s="10">
        <f>'[1]Замеры РП'!H298</f>
        <v>51.6</v>
      </c>
      <c r="R122" s="10">
        <f>'[1]Замеры РП'!I298</f>
        <v>62</v>
      </c>
      <c r="S122" s="10">
        <f>'[1]Замеры РП'!J298</f>
        <v>68.2</v>
      </c>
      <c r="T122" s="14">
        <f>'[1]Замеры РП'!E329</f>
        <v>26.1</v>
      </c>
      <c r="U122" s="14">
        <f>'[1]Замеры РП'!F329</f>
        <v>37.099999999999994</v>
      </c>
      <c r="V122" s="14">
        <f>'[1]Замеры РП'!G329</f>
        <v>37.5</v>
      </c>
      <c r="W122" s="14">
        <f>'[1]Замеры РП'!H329</f>
        <v>35.400000000000006</v>
      </c>
      <c r="X122" s="14">
        <f>'[1]Замеры РП'!I329</f>
        <v>40.200000000000003</v>
      </c>
      <c r="Y122" s="14">
        <f>'[1]Замеры РП'!J329</f>
        <v>37.199999999999996</v>
      </c>
    </row>
    <row r="123" spans="1:28">
      <c r="A123" s="10" t="s">
        <v>7</v>
      </c>
      <c r="B123" s="10">
        <f>'[1]Замеры ИСК'!G112</f>
        <v>6.3</v>
      </c>
      <c r="C123" s="10">
        <f>'[1]Замеры ИСК'!L112</f>
        <v>6.3</v>
      </c>
      <c r="D123" s="10">
        <f>'[1]Замеры ИСК'!Q112</f>
        <v>0</v>
      </c>
      <c r="E123" s="10">
        <f>'[1]Замеры ИСК'!U112</f>
        <v>0</v>
      </c>
      <c r="F123" s="10">
        <f>'[1]Замеры ИСК'!W112</f>
        <v>0</v>
      </c>
      <c r="G123" s="10">
        <f>'[1]Замеры ИСК'!Y112</f>
        <v>6.4</v>
      </c>
      <c r="H123" s="10">
        <f>'[1]Замеры ИСК'!G112</f>
        <v>6.3</v>
      </c>
      <c r="I123" s="10">
        <f>'[1]Замеры ИСК'!L112</f>
        <v>6.3</v>
      </c>
      <c r="J123" s="10">
        <f>'[1]Замеры ИСК'!Q112</f>
        <v>0</v>
      </c>
      <c r="K123" s="10">
        <f>'[1]Замеры ИСК'!U112</f>
        <v>0</v>
      </c>
      <c r="L123" s="10">
        <f>'[1]Замеры ИСК'!W112</f>
        <v>0</v>
      </c>
      <c r="M123" s="10">
        <f>'[1]Замеры ИСК'!Y112</f>
        <v>6.4</v>
      </c>
      <c r="N123" s="10">
        <f>'[1]Замеры ИСК'!G112</f>
        <v>6.3</v>
      </c>
      <c r="O123" s="10">
        <f>'[1]Замеры ИСК'!L112</f>
        <v>6.3</v>
      </c>
      <c r="P123" s="10">
        <f>'[1]Замеры ИСК'!Q112</f>
        <v>0</v>
      </c>
      <c r="Q123" s="10">
        <f>'[1]Замеры ИСК'!U112</f>
        <v>0</v>
      </c>
      <c r="R123" s="10">
        <f>'[1]Замеры ИСК'!W112</f>
        <v>0</v>
      </c>
      <c r="S123" s="10">
        <f>'[1]Замеры ИСК'!Y112</f>
        <v>6.4</v>
      </c>
      <c r="T123" s="10">
        <f>'[1]Замеры ИСК'!G112</f>
        <v>6.3</v>
      </c>
      <c r="U123" s="10">
        <f>'[1]Замеры ИСК'!L112</f>
        <v>6.3</v>
      </c>
      <c r="V123" s="10">
        <f>'[1]Замеры ИСК'!Q112</f>
        <v>0</v>
      </c>
      <c r="W123" s="10">
        <f>'[1]Замеры ИСК'!U112</f>
        <v>0</v>
      </c>
      <c r="X123" s="10">
        <f>'[1]Замеры ИСК'!W112</f>
        <v>0</v>
      </c>
      <c r="Y123" s="10">
        <f>'[1]Замеры ИСК'!Y112</f>
        <v>6.4</v>
      </c>
    </row>
    <row r="124" spans="1:28">
      <c r="A124" s="10" t="s">
        <v>8</v>
      </c>
      <c r="B124" s="12">
        <f t="shared" ref="B124:P124" si="17">1.732*B123*(B122/1000)*0.8</f>
        <v>0.33258556800000005</v>
      </c>
      <c r="C124" s="12">
        <f t="shared" si="17"/>
        <v>0.64858550399999992</v>
      </c>
      <c r="D124" s="12">
        <f t="shared" si="17"/>
        <v>0</v>
      </c>
      <c r="E124" s="12">
        <f>1.732*E123*(E122/1000)*0.8</f>
        <v>0</v>
      </c>
      <c r="F124" s="12">
        <f>1.732*F123*(F122/1000)*0.8</f>
        <v>0</v>
      </c>
      <c r="G124" s="12">
        <f>1.732*G123*(G122/1000)*0.8</f>
        <v>0.76706816</v>
      </c>
      <c r="H124" s="12">
        <f t="shared" si="17"/>
        <v>8.7292800000000014E-4</v>
      </c>
      <c r="I124" s="12">
        <f t="shared" si="17"/>
        <v>0.166729248</v>
      </c>
      <c r="J124" s="12">
        <f t="shared" si="17"/>
        <v>0</v>
      </c>
      <c r="K124" s="12">
        <f>1.732*K123*(K122/1000)*0.8</f>
        <v>0</v>
      </c>
      <c r="L124" s="12">
        <f>1.732*L123*(L122/1000)*0.8</f>
        <v>0</v>
      </c>
      <c r="M124" s="12">
        <f>1.732*M123*(M122/1000)*0.8</f>
        <v>8.8678400000000027E-4</v>
      </c>
      <c r="N124" s="12">
        <f t="shared" si="17"/>
        <v>0.25925961600000003</v>
      </c>
      <c r="O124" s="12">
        <f t="shared" si="17"/>
        <v>0.49931481600000005</v>
      </c>
      <c r="P124" s="12">
        <f t="shared" si="17"/>
        <v>0</v>
      </c>
      <c r="Q124" s="12">
        <f>1.732*Q123*(Q122/1000)*0.8</f>
        <v>0</v>
      </c>
      <c r="R124" s="12">
        <f>1.732*R123*(R122/1000)*0.8</f>
        <v>0</v>
      </c>
      <c r="S124" s="12">
        <f>1.732*S123*(S122/1000)*0.8</f>
        <v>0.60478668800000013</v>
      </c>
      <c r="T124" s="12">
        <f t="shared" ref="T124:Y124" si="18">1.732*T123*(T122/1000)*0.8</f>
        <v>0.22783420800000004</v>
      </c>
      <c r="U124" s="12">
        <f t="shared" si="18"/>
        <v>0.32385628799999999</v>
      </c>
      <c r="V124" s="12">
        <f t="shared" si="18"/>
        <v>0</v>
      </c>
      <c r="W124" s="12">
        <f t="shared" si="18"/>
        <v>0</v>
      </c>
      <c r="X124" s="12">
        <f t="shared" si="18"/>
        <v>0</v>
      </c>
      <c r="Y124" s="12">
        <f t="shared" si="18"/>
        <v>0.32988364800000003</v>
      </c>
    </row>
    <row r="125" spans="1:28">
      <c r="A125" s="5" t="s">
        <v>53</v>
      </c>
      <c r="B125" s="6" t="s">
        <v>28</v>
      </c>
      <c r="C125" s="7"/>
      <c r="D125" s="7"/>
      <c r="E125" s="7"/>
      <c r="F125" s="7"/>
      <c r="G125" s="8"/>
      <c r="H125" s="6" t="s">
        <v>55</v>
      </c>
      <c r="I125" s="7"/>
      <c r="J125" s="7"/>
      <c r="K125" s="7"/>
      <c r="L125" s="7"/>
      <c r="M125" s="8"/>
      <c r="N125" s="6" t="s">
        <v>56</v>
      </c>
      <c r="O125" s="7"/>
      <c r="P125" s="7"/>
      <c r="Q125" s="7"/>
      <c r="R125" s="7"/>
      <c r="S125" s="8"/>
      <c r="T125" s="6" t="s">
        <v>3</v>
      </c>
      <c r="U125" s="7"/>
      <c r="V125" s="7"/>
      <c r="W125" s="7"/>
      <c r="X125" s="7"/>
      <c r="Y125" s="8"/>
      <c r="Z125" s="13"/>
      <c r="AA125" s="13"/>
      <c r="AB125" s="13"/>
    </row>
    <row r="126" spans="1:28">
      <c r="A126" s="5"/>
      <c r="B126" s="9" t="str">
        <f>'[1]Замеры РП'!$E$4</f>
        <v>4.00</v>
      </c>
      <c r="C126" s="9" t="str">
        <f>'[1]Замеры РП'!$F$4</f>
        <v>9.00</v>
      </c>
      <c r="D126" s="9" t="str">
        <f>'[1]Замеры РП'!$G$4</f>
        <v>14.00</v>
      </c>
      <c r="E126" s="9" t="str">
        <f>'[1]Замеры РП'!$H$4</f>
        <v>18.00</v>
      </c>
      <c r="F126" s="9" t="str">
        <f>'[1]Замеры РП'!$I$4</f>
        <v>20.00</v>
      </c>
      <c r="G126" s="9" t="str">
        <f>'[1]Замеры РП'!$J$4</f>
        <v>22.00</v>
      </c>
      <c r="H126" s="9" t="str">
        <f>'[1]Замеры РП'!$E$4</f>
        <v>4.00</v>
      </c>
      <c r="I126" s="9" t="str">
        <f>'[1]Замеры РП'!$F$4</f>
        <v>9.00</v>
      </c>
      <c r="J126" s="9" t="str">
        <f>'[1]Замеры РП'!$G$4</f>
        <v>14.00</v>
      </c>
      <c r="K126" s="9" t="str">
        <f>'[1]Замеры РП'!$H$4</f>
        <v>18.00</v>
      </c>
      <c r="L126" s="9" t="str">
        <f>'[1]Замеры РП'!$I$4</f>
        <v>20.00</v>
      </c>
      <c r="M126" s="9" t="str">
        <f>'[1]Замеры РП'!$J$4</f>
        <v>22.00</v>
      </c>
      <c r="N126" s="9" t="str">
        <f>'[1]Замеры РП'!$E$4</f>
        <v>4.00</v>
      </c>
      <c r="O126" s="9" t="str">
        <f>'[1]Замеры РП'!$F$4</f>
        <v>9.00</v>
      </c>
      <c r="P126" s="9" t="str">
        <f>'[1]Замеры РП'!$G$4</f>
        <v>14.00</v>
      </c>
      <c r="Q126" s="9" t="str">
        <f>'[1]Замеры РП'!$H$4</f>
        <v>18.00</v>
      </c>
      <c r="R126" s="9" t="str">
        <f>'[1]Замеры РП'!$I$4</f>
        <v>20.00</v>
      </c>
      <c r="S126" s="9" t="str">
        <f>'[1]Замеры РП'!$J$4</f>
        <v>22.00</v>
      </c>
      <c r="T126" s="9" t="str">
        <f>'[1]Замеры РП'!$E$4</f>
        <v>4.00</v>
      </c>
      <c r="U126" s="9" t="str">
        <f>'[1]Замеры РП'!$F$4</f>
        <v>9.00</v>
      </c>
      <c r="V126" s="9" t="str">
        <f>'[1]Замеры РП'!$G$4</f>
        <v>14.00</v>
      </c>
      <c r="W126" s="9" t="str">
        <f>'[1]Замеры РП'!$H$4</f>
        <v>18.00</v>
      </c>
      <c r="X126" s="9" t="str">
        <f>'[1]Замеры РП'!$I$4</f>
        <v>20.00</v>
      </c>
      <c r="Y126" s="9" t="str">
        <f>'[1]Замеры РП'!$J$4</f>
        <v>22.00</v>
      </c>
      <c r="Z126" s="13"/>
      <c r="AA126" s="13"/>
      <c r="AB126" s="13"/>
    </row>
    <row r="127" spans="1:28">
      <c r="A127" s="10" t="s">
        <v>6</v>
      </c>
      <c r="B127" s="10">
        <f>'[1]Замеры ИСК'!G114</f>
        <v>19</v>
      </c>
      <c r="C127" s="10">
        <f>'[1]Замеры ИСК'!L114</f>
        <v>36</v>
      </c>
      <c r="D127" s="10">
        <f>'[1]Замеры ИСК'!Q114</f>
        <v>0</v>
      </c>
      <c r="E127" s="10">
        <f>'[1]Замеры ИСК'!U114</f>
        <v>0</v>
      </c>
      <c r="F127" s="10">
        <f>'[1]Замеры ИСК'!W114</f>
        <v>0</v>
      </c>
      <c r="G127" s="10">
        <f>'[1]Замеры ИСК'!Y114</f>
        <v>32</v>
      </c>
      <c r="H127" s="10">
        <f>'[1]Замеры ИСК'!G118</f>
        <v>39</v>
      </c>
      <c r="I127" s="10">
        <f>'[1]Замеры ИСК'!L118</f>
        <v>51</v>
      </c>
      <c r="J127" s="10">
        <f>'[1]Замеры ИСК'!Q118</f>
        <v>0</v>
      </c>
      <c r="K127" s="10">
        <f>'[1]Замеры ИСК'!U118</f>
        <v>0</v>
      </c>
      <c r="L127" s="10">
        <f>'[1]Замеры ИСК'!W118</f>
        <v>0</v>
      </c>
      <c r="M127" s="10">
        <f>'[1]Замеры ИСК'!Y118</f>
        <v>55</v>
      </c>
      <c r="N127" s="10">
        <f>'[1]Замеры ИСК'!G110</f>
        <v>22</v>
      </c>
      <c r="O127" s="10">
        <f>'[1]Замеры ИСК'!L110</f>
        <v>36</v>
      </c>
      <c r="P127" s="10">
        <f>'[1]Замеры ИСК'!Q110</f>
        <v>0</v>
      </c>
      <c r="Q127" s="10">
        <f>'[1]Замеры ИСК'!U110</f>
        <v>0</v>
      </c>
      <c r="R127" s="10">
        <f>'[1]Замеры ИСК'!W110</f>
        <v>0</v>
      </c>
      <c r="S127" s="10">
        <f>'[1]Замеры ИСК'!Y110</f>
        <v>35</v>
      </c>
      <c r="T127" s="10">
        <f>'[1]Замеры ИСК'!G113</f>
        <v>17</v>
      </c>
      <c r="U127" s="10">
        <f>'[1]Замеры ИСК'!L113</f>
        <v>33</v>
      </c>
      <c r="V127" s="10">
        <f>'[1]Замеры ИСК'!Q113</f>
        <v>0</v>
      </c>
      <c r="W127" s="10">
        <f>'[1]Замеры ИСК'!U113</f>
        <v>0</v>
      </c>
      <c r="X127" s="10">
        <f>'[1]Замеры ИСК'!W113</f>
        <v>0</v>
      </c>
      <c r="Y127" s="10">
        <f>'[1]Замеры ИСК'!Y113</f>
        <v>33</v>
      </c>
    </row>
    <row r="128" spans="1:28">
      <c r="A128" s="10" t="s">
        <v>7</v>
      </c>
      <c r="B128" s="10">
        <f>'[1]Замеры ИСК'!G112</f>
        <v>6.3</v>
      </c>
      <c r="C128" s="10">
        <f>'[1]Замеры ИСК'!L112</f>
        <v>6.3</v>
      </c>
      <c r="D128" s="10">
        <f>'[1]Замеры ИСК'!Q112</f>
        <v>0</v>
      </c>
      <c r="E128" s="10">
        <f>'[1]Замеры ИСК'!U112</f>
        <v>0</v>
      </c>
      <c r="F128" s="10">
        <f>'[1]Замеры ИСК'!W112</f>
        <v>0</v>
      </c>
      <c r="G128" s="10">
        <f>'[1]Замеры ИСК'!Y112</f>
        <v>6.4</v>
      </c>
      <c r="H128" s="10">
        <f>'[1]Замеры ИСК'!G112</f>
        <v>6.3</v>
      </c>
      <c r="I128" s="10">
        <f>'[1]Замеры ИСК'!L112</f>
        <v>6.3</v>
      </c>
      <c r="J128" s="10">
        <f>'[1]Замеры ИСК'!Q112</f>
        <v>0</v>
      </c>
      <c r="K128" s="10">
        <f>'[1]Замеры ИСК'!U112</f>
        <v>0</v>
      </c>
      <c r="L128" s="10">
        <f>'[1]Замеры ИСК'!W112</f>
        <v>0</v>
      </c>
      <c r="M128" s="10">
        <f>'[1]Замеры ИСК'!Y112</f>
        <v>6.4</v>
      </c>
      <c r="N128" s="10">
        <f>'[1]Замеры ИСК'!G106</f>
        <v>6.4</v>
      </c>
      <c r="O128" s="10">
        <f>'[1]Замеры ИСК'!L106</f>
        <v>6.4</v>
      </c>
      <c r="P128" s="10">
        <f>'[1]Замеры ИСК'!Q106</f>
        <v>0</v>
      </c>
      <c r="Q128" s="10">
        <f>'[1]Замеры ИСК'!U106</f>
        <v>0</v>
      </c>
      <c r="R128" s="10">
        <f>'[1]Замеры ИСК'!W106</f>
        <v>0</v>
      </c>
      <c r="S128" s="10">
        <f>'[1]Замеры ИСК'!Y106</f>
        <v>6.45</v>
      </c>
      <c r="T128" s="10">
        <f>'[1]Замеры ИСК'!G112</f>
        <v>6.3</v>
      </c>
      <c r="U128" s="10">
        <f>'[1]Замеры ИСК'!L112</f>
        <v>6.3</v>
      </c>
      <c r="V128" s="10">
        <f>'[1]Замеры ИСК'!Q112</f>
        <v>0</v>
      </c>
      <c r="W128" s="10">
        <f>'[1]Замеры ИСК'!U112</f>
        <v>0</v>
      </c>
      <c r="X128" s="10">
        <f>'[1]Замеры ИСК'!W112</f>
        <v>0</v>
      </c>
      <c r="Y128" s="10">
        <f>'[1]Замеры ИСК'!Y112</f>
        <v>6.4</v>
      </c>
    </row>
    <row r="129" spans="1:28">
      <c r="A129" s="10" t="s">
        <v>8</v>
      </c>
      <c r="B129" s="12">
        <f t="shared" ref="B129:Y129" si="19">1.732*B128*(B127/1000)*0.8</f>
        <v>0.16585632</v>
      </c>
      <c r="C129" s="12">
        <f t="shared" si="19"/>
        <v>0.31425407999999999</v>
      </c>
      <c r="D129" s="12">
        <f t="shared" si="19"/>
        <v>0</v>
      </c>
      <c r="E129" s="12">
        <f>1.732*E128*(E127/1000)*0.8</f>
        <v>0</v>
      </c>
      <c r="F129" s="12">
        <f>1.732*F128*(F127/1000)*0.8</f>
        <v>0</v>
      </c>
      <c r="G129" s="12">
        <f>1.732*G128*(G127/1000)*0.8</f>
        <v>0.28377088000000006</v>
      </c>
      <c r="H129" s="12">
        <f t="shared" si="19"/>
        <v>0.34044192000000001</v>
      </c>
      <c r="I129" s="12">
        <f t="shared" si="19"/>
        <v>0.44519328000000002</v>
      </c>
      <c r="J129" s="12">
        <f t="shared" si="19"/>
        <v>0</v>
      </c>
      <c r="K129" s="12">
        <f t="shared" si="19"/>
        <v>0</v>
      </c>
      <c r="L129" s="12">
        <f t="shared" si="19"/>
        <v>0</v>
      </c>
      <c r="M129" s="12">
        <f t="shared" si="19"/>
        <v>0.48773120000000009</v>
      </c>
      <c r="N129" s="12">
        <f t="shared" si="19"/>
        <v>0.19509248000000001</v>
      </c>
      <c r="O129" s="12">
        <f t="shared" si="19"/>
        <v>0.31924224000000007</v>
      </c>
      <c r="P129" s="12">
        <f t="shared" si="19"/>
        <v>0</v>
      </c>
      <c r="Q129" s="12">
        <f t="shared" si="19"/>
        <v>0</v>
      </c>
      <c r="R129" s="12">
        <f t="shared" si="19"/>
        <v>0</v>
      </c>
      <c r="S129" s="12">
        <f t="shared" si="19"/>
        <v>0.31279920000000005</v>
      </c>
      <c r="T129" s="12">
        <f t="shared" si="19"/>
        <v>0.14839776000000002</v>
      </c>
      <c r="U129" s="12">
        <f t="shared" si="19"/>
        <v>0.28806624000000003</v>
      </c>
      <c r="V129" s="12">
        <f t="shared" si="19"/>
        <v>0</v>
      </c>
      <c r="W129" s="12">
        <f t="shared" si="19"/>
        <v>0</v>
      </c>
      <c r="X129" s="12">
        <f t="shared" si="19"/>
        <v>0</v>
      </c>
      <c r="Y129" s="12">
        <f t="shared" si="19"/>
        <v>0.29263872000000007</v>
      </c>
    </row>
    <row r="130" spans="1:28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3"/>
      <c r="O130" s="13"/>
      <c r="P130" s="13"/>
      <c r="Q130" s="13"/>
      <c r="R130" s="13"/>
      <c r="S130" s="13"/>
      <c r="T130" s="17"/>
      <c r="U130" s="18"/>
      <c r="V130" s="13"/>
      <c r="W130" s="13"/>
      <c r="X130" s="13"/>
      <c r="Y130" s="13"/>
      <c r="Z130" s="17"/>
      <c r="AA130" s="19"/>
      <c r="AB130" s="13"/>
    </row>
    <row r="131" spans="1:28">
      <c r="A131" s="20" t="s">
        <v>12</v>
      </c>
      <c r="B131" s="17" t="s">
        <v>13</v>
      </c>
      <c r="C131" s="21" t="str">
        <f>'[1]Замеры РП'!$E$4</f>
        <v>4.00</v>
      </c>
      <c r="D131" s="17" t="s">
        <v>14</v>
      </c>
      <c r="E131" s="24">
        <f>B117+H117+N117+T117+N127+T127+N122+T122+H122+B122+B127+H127</f>
        <v>375.40000000000009</v>
      </c>
      <c r="F131" s="13" t="s">
        <v>15</v>
      </c>
      <c r="G131" s="13"/>
      <c r="H131" s="17" t="s">
        <v>16</v>
      </c>
      <c r="I131" s="19">
        <f>B119+H119+N119+T119+N129+T129+T124+N124+H124+B124+B129+H129</f>
        <v>3.305570496000001</v>
      </c>
      <c r="J131" s="13" t="s">
        <v>17</v>
      </c>
      <c r="O131" s="13"/>
      <c r="P131" s="13"/>
      <c r="Q131" s="13"/>
      <c r="R131" s="13"/>
      <c r="S131" s="13"/>
      <c r="T131" s="17"/>
      <c r="U131" s="18"/>
      <c r="V131" s="13"/>
      <c r="W131" s="13"/>
      <c r="X131" s="13"/>
      <c r="Y131" s="13"/>
      <c r="Z131" s="17"/>
      <c r="AA131" s="19"/>
      <c r="AB131" s="13"/>
    </row>
    <row r="132" spans="1:28">
      <c r="A132" s="13"/>
      <c r="B132" s="17" t="s">
        <v>13</v>
      </c>
      <c r="C132" s="21" t="str">
        <f>'[1]Замеры РП'!$F$4</f>
        <v>9.00</v>
      </c>
      <c r="D132" s="17" t="s">
        <v>14</v>
      </c>
      <c r="E132" s="22">
        <f>C117+I117+O117+U117+O127+U127+U122+O122+I122+C122+C127+I127</f>
        <v>629.6</v>
      </c>
      <c r="F132" s="13" t="s">
        <v>15</v>
      </c>
      <c r="G132" s="13"/>
      <c r="H132" s="17" t="s">
        <v>16</v>
      </c>
      <c r="I132" s="19">
        <f>C119+I119+O119+U119+O129+U129+U124+O124+I124+C124+C129+I129</f>
        <v>5.5405571519999999</v>
      </c>
      <c r="J132" s="13" t="s">
        <v>17</v>
      </c>
      <c r="O132" s="13"/>
      <c r="P132" s="13"/>
      <c r="Q132" s="13"/>
      <c r="R132" s="13"/>
      <c r="S132" s="13"/>
      <c r="T132" s="17"/>
      <c r="U132" s="18"/>
      <c r="V132" s="13"/>
      <c r="W132" s="13"/>
      <c r="X132" s="13"/>
      <c r="Y132" s="13"/>
      <c r="Z132" s="17"/>
      <c r="AA132" s="19"/>
      <c r="AB132" s="13"/>
    </row>
    <row r="133" spans="1:28">
      <c r="A133" s="13"/>
      <c r="B133" s="17" t="s">
        <v>13</v>
      </c>
      <c r="C133" s="21" t="str">
        <f>'[1]Замеры РП'!$J$4</f>
        <v>22.00</v>
      </c>
      <c r="D133" s="17" t="s">
        <v>14</v>
      </c>
      <c r="E133" s="26">
        <f>G117+M117+S117+Y117+G122+M122+S122+Y122+G127+M127+S127+Y127</f>
        <v>611.5</v>
      </c>
      <c r="F133" s="13" t="s">
        <v>15</v>
      </c>
      <c r="G133" s="13"/>
      <c r="H133" s="17" t="s">
        <v>16</v>
      </c>
      <c r="I133" s="52">
        <f>G119+M119+S119+Y119+G124+M124+S124+Y124+G129+M129+S129+Y129</f>
        <v>5.4434335200000001</v>
      </c>
      <c r="J133" s="13" t="s">
        <v>17</v>
      </c>
      <c r="O133" s="13"/>
      <c r="P133" s="13"/>
      <c r="Q133" s="13"/>
      <c r="R133" s="13"/>
      <c r="S133" s="13"/>
      <c r="T133" s="17"/>
      <c r="U133" s="18"/>
      <c r="V133" s="13"/>
      <c r="W133" s="13"/>
      <c r="X133" s="13"/>
      <c r="Y133" s="13"/>
      <c r="Z133" s="17"/>
      <c r="AA133" s="19"/>
      <c r="AB133" s="13"/>
    </row>
    <row r="134" spans="1:28">
      <c r="A134" s="15"/>
      <c r="B134" s="17"/>
      <c r="C134" s="21"/>
      <c r="D134" s="17"/>
      <c r="E134" s="26"/>
      <c r="F134" s="13"/>
      <c r="G134" s="13"/>
      <c r="H134" s="17"/>
      <c r="I134" s="52"/>
      <c r="J134" s="13"/>
      <c r="K134" s="16"/>
      <c r="L134" s="16"/>
      <c r="M134" s="16"/>
      <c r="N134" s="13"/>
      <c r="O134" s="13"/>
      <c r="P134" s="13"/>
      <c r="Q134" s="13"/>
      <c r="R134" s="13"/>
      <c r="S134" s="13"/>
      <c r="T134" s="17"/>
      <c r="U134" s="18"/>
      <c r="V134" s="13"/>
      <c r="W134" s="13"/>
      <c r="X134" s="13"/>
      <c r="Y134" s="13"/>
      <c r="Z134" s="17"/>
      <c r="AA134" s="19"/>
      <c r="AB134" s="13"/>
    </row>
    <row r="135" spans="1:28">
      <c r="A135" s="15"/>
      <c r="B135" s="28"/>
      <c r="C135" s="20"/>
      <c r="D135" s="28"/>
      <c r="E135" s="29"/>
      <c r="F135" s="27"/>
      <c r="G135" s="27"/>
      <c r="H135" s="28"/>
      <c r="I135" s="53"/>
      <c r="J135" s="27"/>
      <c r="K135" s="16"/>
      <c r="L135" s="16"/>
      <c r="M135" s="16"/>
      <c r="N135" s="13"/>
      <c r="O135" s="13"/>
      <c r="P135" s="13"/>
      <c r="Q135" s="13"/>
      <c r="R135" s="13"/>
      <c r="S135" s="13"/>
      <c r="T135" s="17"/>
      <c r="U135" s="18"/>
      <c r="V135" s="13"/>
      <c r="W135" s="13"/>
      <c r="X135" s="13"/>
      <c r="Y135" s="13"/>
      <c r="Z135" s="17"/>
      <c r="AA135" s="19"/>
      <c r="AB135" s="13"/>
    </row>
    <row r="136" spans="1:28">
      <c r="A136" s="13"/>
      <c r="B136" s="28"/>
      <c r="C136" s="32"/>
      <c r="D136" s="28"/>
      <c r="E136" s="39"/>
      <c r="F136" s="27"/>
      <c r="G136" s="27"/>
      <c r="H136" s="28"/>
      <c r="I136" s="40"/>
      <c r="J136" s="27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>
      <c r="A137" s="5" t="s">
        <v>57</v>
      </c>
      <c r="B137" s="6" t="s">
        <v>3</v>
      </c>
      <c r="C137" s="7"/>
      <c r="D137" s="7"/>
      <c r="E137" s="7"/>
      <c r="F137" s="7"/>
      <c r="G137" s="8"/>
      <c r="H137" s="6" t="s">
        <v>55</v>
      </c>
      <c r="I137" s="7"/>
      <c r="J137" s="7"/>
      <c r="K137" s="7"/>
      <c r="L137" s="7"/>
      <c r="M137" s="8"/>
      <c r="N137" s="6" t="s">
        <v>29</v>
      </c>
      <c r="O137" s="7"/>
      <c r="P137" s="7"/>
      <c r="Q137" s="7"/>
      <c r="R137" s="7"/>
      <c r="S137" s="8"/>
      <c r="T137" s="6" t="s">
        <v>58</v>
      </c>
      <c r="U137" s="7"/>
      <c r="V137" s="7"/>
      <c r="W137" s="7"/>
      <c r="X137" s="7"/>
      <c r="Y137" s="8"/>
    </row>
    <row r="138" spans="1:28">
      <c r="A138" s="5"/>
      <c r="B138" s="9" t="str">
        <f>'[1]Замеры РП'!$E$4</f>
        <v>4.00</v>
      </c>
      <c r="C138" s="9" t="str">
        <f>'[1]Замеры РП'!$F$4</f>
        <v>9.00</v>
      </c>
      <c r="D138" s="9" t="str">
        <f>'[1]Замеры РП'!$G$4</f>
        <v>14.00</v>
      </c>
      <c r="E138" s="9" t="str">
        <f>'[1]Замеры РП'!$H$4</f>
        <v>18.00</v>
      </c>
      <c r="F138" s="9" t="str">
        <f>'[1]Замеры РП'!$I$4</f>
        <v>20.00</v>
      </c>
      <c r="G138" s="9" t="str">
        <f>'[1]Замеры РП'!$J$4</f>
        <v>22.00</v>
      </c>
      <c r="H138" s="9" t="str">
        <f>'[1]Замеры РП'!$E$4</f>
        <v>4.00</v>
      </c>
      <c r="I138" s="9" t="str">
        <f>'[1]Замеры РП'!$F$4</f>
        <v>9.00</v>
      </c>
      <c r="J138" s="9" t="str">
        <f>'[1]Замеры РП'!$G$4</f>
        <v>14.00</v>
      </c>
      <c r="K138" s="9" t="str">
        <f>'[1]Замеры РП'!$H$4</f>
        <v>18.00</v>
      </c>
      <c r="L138" s="9" t="str">
        <f>'[1]Замеры РП'!$I$4</f>
        <v>20.00</v>
      </c>
      <c r="M138" s="9" t="str">
        <f>'[1]Замеры РП'!$J$4</f>
        <v>22.00</v>
      </c>
      <c r="N138" s="9" t="str">
        <f>'[1]Замеры РП'!$E$4</f>
        <v>4.00</v>
      </c>
      <c r="O138" s="9" t="str">
        <f>'[1]Замеры РП'!$F$4</f>
        <v>9.00</v>
      </c>
      <c r="P138" s="9" t="str">
        <f>'[1]Замеры РП'!$G$4</f>
        <v>14.00</v>
      </c>
      <c r="Q138" s="9" t="str">
        <f>'[1]Замеры РП'!$H$4</f>
        <v>18.00</v>
      </c>
      <c r="R138" s="9" t="str">
        <f>'[1]Замеры РП'!$I$4</f>
        <v>20.00</v>
      </c>
      <c r="S138" s="9" t="str">
        <f>'[1]Замеры РП'!$J$4</f>
        <v>22.00</v>
      </c>
      <c r="T138" s="9" t="str">
        <f>'[1]Замеры РП'!$E$4</f>
        <v>4.00</v>
      </c>
      <c r="U138" s="9" t="str">
        <f>'[1]Замеры РП'!$F$4</f>
        <v>9.00</v>
      </c>
      <c r="V138" s="9" t="str">
        <f>'[1]Замеры РП'!$G$4</f>
        <v>14.00</v>
      </c>
      <c r="W138" s="9" t="str">
        <f>'[1]Замеры РП'!$H$4</f>
        <v>18.00</v>
      </c>
      <c r="X138" s="9" t="str">
        <f>'[1]Замеры РП'!$I$4</f>
        <v>20.00</v>
      </c>
      <c r="Y138" s="9" t="str">
        <f>'[1]Замеры РП'!$J$4</f>
        <v>22.00</v>
      </c>
    </row>
    <row r="139" spans="1:28">
      <c r="A139" s="10" t="s">
        <v>6</v>
      </c>
      <c r="B139" s="10">
        <f>'[1]Замеры РП'!E209</f>
        <v>66.3</v>
      </c>
      <c r="C139" s="10">
        <f>'[1]Замеры РП'!F209</f>
        <v>105.5</v>
      </c>
      <c r="D139" s="10">
        <f>'[1]Замеры РП'!G209</f>
        <v>108.7</v>
      </c>
      <c r="E139" s="10">
        <f>'[1]Замеры РП'!H209</f>
        <v>110.19999999999999</v>
      </c>
      <c r="F139" s="10">
        <f>'[1]Замеры РП'!I209</f>
        <v>130.4</v>
      </c>
      <c r="G139" s="10">
        <f>'[1]Замеры РП'!J209</f>
        <v>132.19999999999999</v>
      </c>
      <c r="H139" s="10">
        <f>'[1]Замеры РП'!E241</f>
        <v>47.4</v>
      </c>
      <c r="I139" s="10">
        <f>'[1]Замеры РП'!F241</f>
        <v>71.8</v>
      </c>
      <c r="J139" s="10">
        <f>'[1]Замеры РП'!G241</f>
        <v>73.900000000000006</v>
      </c>
      <c r="K139" s="10">
        <f>'[1]Замеры РП'!H241</f>
        <v>82.7</v>
      </c>
      <c r="L139" s="10">
        <f>'[1]Замеры РП'!I241</f>
        <v>96.5</v>
      </c>
      <c r="M139" s="10">
        <f>'[1]Замеры РП'!J241</f>
        <v>99.2</v>
      </c>
      <c r="N139" s="10">
        <f>'[1]Замеры РП'!E219</f>
        <v>98.6</v>
      </c>
      <c r="O139" s="10">
        <f>'[1]Замеры РП'!F219</f>
        <v>168.5</v>
      </c>
      <c r="P139" s="10">
        <f>'[1]Замеры РП'!G219</f>
        <v>175.2</v>
      </c>
      <c r="Q139" s="10">
        <f>'[1]Замеры РП'!H219</f>
        <v>184.9</v>
      </c>
      <c r="R139" s="10">
        <f>'[1]Замеры РП'!I219</f>
        <v>185.4</v>
      </c>
      <c r="S139" s="10">
        <f>'[1]Замеры РП'!J219</f>
        <v>189.3</v>
      </c>
      <c r="T139" s="10">
        <f>'[1]Замеры РП'!E245</f>
        <v>115.69999999999999</v>
      </c>
      <c r="U139" s="10">
        <f>'[1]Замеры РП'!F245</f>
        <v>193.7</v>
      </c>
      <c r="V139" s="10">
        <f>'[1]Замеры РП'!G245</f>
        <v>186.3</v>
      </c>
      <c r="W139" s="10">
        <f>'[1]Замеры РП'!H245</f>
        <v>201.20000000000002</v>
      </c>
      <c r="X139" s="10">
        <f>'[1]Замеры РП'!I245</f>
        <v>244.60000000000002</v>
      </c>
      <c r="Y139" s="10">
        <f>'[1]Замеры РП'!J245</f>
        <v>251.6</v>
      </c>
    </row>
    <row r="140" spans="1:28">
      <c r="A140" s="10" t="s">
        <v>7</v>
      </c>
      <c r="B140" s="10">
        <f>'[1]Замеры ИСК'!G122</f>
        <v>6.3</v>
      </c>
      <c r="C140" s="10">
        <f>'[1]Замеры ИСК'!L122</f>
        <v>6.25</v>
      </c>
      <c r="D140" s="10">
        <f>'[1]Замеры ИСК'!Q122</f>
        <v>0</v>
      </c>
      <c r="E140" s="10">
        <f>'[1]Замеры ИСК'!U122</f>
        <v>0</v>
      </c>
      <c r="F140" s="10">
        <f>'[1]Замеры ИСК'!W122</f>
        <v>0</v>
      </c>
      <c r="G140" s="10">
        <f>'[1]Замеры ИСК'!Y122</f>
        <v>6.35</v>
      </c>
      <c r="H140" s="10">
        <f>'[1]Замеры ИСК'!G122</f>
        <v>6.3</v>
      </c>
      <c r="I140" s="10">
        <f>'[1]Замеры ИСК'!L122</f>
        <v>6.25</v>
      </c>
      <c r="J140" s="10">
        <f>'[1]Замеры ИСК'!Q122</f>
        <v>0</v>
      </c>
      <c r="K140" s="10">
        <f>'[1]Замеры ИСК'!U122</f>
        <v>0</v>
      </c>
      <c r="L140" s="10">
        <f>'[1]Замеры ИСК'!W122</f>
        <v>0</v>
      </c>
      <c r="M140" s="10">
        <f>'[1]Замеры ИСК'!Y122</f>
        <v>6.35</v>
      </c>
      <c r="N140" s="10">
        <f>'[1]Замеры ИСК'!G125</f>
        <v>6.4</v>
      </c>
      <c r="O140" s="10">
        <f>'[1]Замеры ИСК'!L125</f>
        <v>6.3</v>
      </c>
      <c r="P140" s="10">
        <f>'[1]Замеры ИСК'!Q125</f>
        <v>0</v>
      </c>
      <c r="Q140" s="10">
        <f>'[1]Замеры ИСК'!U125</f>
        <v>0</v>
      </c>
      <c r="R140" s="10">
        <f>'[1]Замеры ИСК'!W125</f>
        <v>0</v>
      </c>
      <c r="S140" s="10">
        <f>'[1]Замеры ИСК'!Y125</f>
        <v>6.35</v>
      </c>
      <c r="T140" s="10">
        <f>'[1]Замеры ИСК'!G125</f>
        <v>6.4</v>
      </c>
      <c r="U140" s="10">
        <f>'[1]Замеры ИСК'!L125</f>
        <v>6.3</v>
      </c>
      <c r="V140" s="10">
        <f>'[1]Замеры ИСК'!Q125</f>
        <v>0</v>
      </c>
      <c r="W140" s="10">
        <f>'[1]Замеры ИСК'!U125</f>
        <v>0</v>
      </c>
      <c r="X140" s="10">
        <f>'[1]Замеры ИСК'!W125</f>
        <v>0</v>
      </c>
      <c r="Y140" s="10">
        <f>'[1]Замеры ИСК'!Y125</f>
        <v>6.35</v>
      </c>
    </row>
    <row r="141" spans="1:28">
      <c r="A141" s="10" t="s">
        <v>8</v>
      </c>
      <c r="B141" s="12">
        <f t="shared" ref="B141:V141" si="20">1.732*B140*(B139/1000)*0.8</f>
        <v>0.57875126399999999</v>
      </c>
      <c r="C141" s="12">
        <f t="shared" si="20"/>
        <v>0.91362999999999994</v>
      </c>
      <c r="D141" s="12">
        <f t="shared" si="20"/>
        <v>0</v>
      </c>
      <c r="E141" s="12">
        <f>1.732*E140*(E139/1000)*0.8</f>
        <v>0</v>
      </c>
      <c r="F141" s="12">
        <f>1.732*F140*(F139/1000)*0.8</f>
        <v>0</v>
      </c>
      <c r="G141" s="12">
        <f>1.732*G140*(G139/1000)*0.8</f>
        <v>1.1631696319999998</v>
      </c>
      <c r="H141" s="12">
        <f t="shared" si="20"/>
        <v>0.41376787199999998</v>
      </c>
      <c r="I141" s="12">
        <f t="shared" si="20"/>
        <v>0.62178800000000001</v>
      </c>
      <c r="J141" s="12">
        <f t="shared" si="20"/>
        <v>0</v>
      </c>
      <c r="K141" s="12">
        <f>1.732*K140*(K139/1000)*0.8</f>
        <v>0</v>
      </c>
      <c r="L141" s="12">
        <f>1.732*L140*(L139/1000)*0.8</f>
        <v>0</v>
      </c>
      <c r="M141" s="12">
        <f>1.732*M140*(M139/1000)*0.8</f>
        <v>0.87281715199999987</v>
      </c>
      <c r="N141" s="12">
        <f t="shared" si="20"/>
        <v>0.87436902400000016</v>
      </c>
      <c r="O141" s="12">
        <f t="shared" si="20"/>
        <v>1.47088368</v>
      </c>
      <c r="P141" s="12">
        <f t="shared" si="20"/>
        <v>0</v>
      </c>
      <c r="Q141" s="12">
        <f>1.732*Q140*(Q139/1000)*0.8</f>
        <v>0</v>
      </c>
      <c r="R141" s="12">
        <f>1.732*R140*(R139/1000)*0.8</f>
        <v>0</v>
      </c>
      <c r="S141" s="12">
        <f>1.732*S140*(S139/1000)*0.8</f>
        <v>1.6655674080000002</v>
      </c>
      <c r="T141" s="12">
        <f t="shared" si="20"/>
        <v>1.0260090880000001</v>
      </c>
      <c r="U141" s="12">
        <f t="shared" si="20"/>
        <v>1.6908615359999999</v>
      </c>
      <c r="V141" s="12">
        <f t="shared" si="20"/>
        <v>0</v>
      </c>
      <c r="W141" s="12">
        <f>1.732*W140*(W139/1000)*0.8</f>
        <v>0</v>
      </c>
      <c r="X141" s="12">
        <f>1.732*X140*(X139/1000)*0.8</f>
        <v>0</v>
      </c>
      <c r="Y141" s="12">
        <f>1.732*Y140*(Y139/1000)*0.8</f>
        <v>2.2137176959999998</v>
      </c>
    </row>
    <row r="142" spans="1:28">
      <c r="A142" s="5" t="s">
        <v>57</v>
      </c>
      <c r="B142" s="6" t="s">
        <v>59</v>
      </c>
      <c r="C142" s="7"/>
      <c r="D142" s="7"/>
      <c r="E142" s="7"/>
      <c r="F142" s="7"/>
      <c r="G142" s="8"/>
      <c r="H142" s="35" t="s">
        <v>30</v>
      </c>
      <c r="I142" s="36"/>
      <c r="J142" s="36"/>
      <c r="K142" s="36"/>
      <c r="L142" s="36"/>
      <c r="M142" s="37"/>
      <c r="N142" s="35" t="s">
        <v>60</v>
      </c>
      <c r="O142" s="36"/>
      <c r="P142" s="36"/>
      <c r="Q142" s="36"/>
      <c r="R142" s="36"/>
      <c r="S142" s="37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>
      <c r="A143" s="5"/>
      <c r="B143" s="9" t="str">
        <f>'[1]Замеры РП'!$E$4</f>
        <v>4.00</v>
      </c>
      <c r="C143" s="9" t="str">
        <f>'[1]Замеры РП'!$F$4</f>
        <v>9.00</v>
      </c>
      <c r="D143" s="9" t="str">
        <f>'[1]Замеры РП'!$G$4</f>
        <v>14.00</v>
      </c>
      <c r="E143" s="9" t="str">
        <f>'[1]Замеры РП'!$H$4</f>
        <v>18.00</v>
      </c>
      <c r="F143" s="9" t="str">
        <f>'[1]Замеры РП'!$I$4</f>
        <v>20.00</v>
      </c>
      <c r="G143" s="9" t="str">
        <f>'[1]Замеры РП'!$J$4</f>
        <v>22.00</v>
      </c>
      <c r="H143" s="9" t="str">
        <f>'[1]Замеры РП'!$E$4</f>
        <v>4.00</v>
      </c>
      <c r="I143" s="9" t="str">
        <f>'[1]Замеры РП'!$F$4</f>
        <v>9.00</v>
      </c>
      <c r="J143" s="9" t="str">
        <f>'[1]Замеры РП'!$G$4</f>
        <v>14.00</v>
      </c>
      <c r="K143" s="9" t="str">
        <f>'[1]Замеры РП'!$H$4</f>
        <v>18.00</v>
      </c>
      <c r="L143" s="9" t="str">
        <f>'[1]Замеры РП'!$I$4</f>
        <v>20.00</v>
      </c>
      <c r="M143" s="9" t="str">
        <f>'[1]Замеры РП'!$J$4</f>
        <v>22.00</v>
      </c>
      <c r="N143" s="9" t="str">
        <f>'[1]Замеры РП'!$E$4</f>
        <v>4.00</v>
      </c>
      <c r="O143" s="9" t="str">
        <f>'[1]Замеры РП'!$F$4</f>
        <v>9.00</v>
      </c>
      <c r="P143" s="9" t="str">
        <f>'[1]Замеры РП'!$G$4</f>
        <v>14.00</v>
      </c>
      <c r="Q143" s="9" t="str">
        <f>'[1]Замеры РП'!$H$4</f>
        <v>18.00</v>
      </c>
      <c r="R143" s="9" t="str">
        <f>'[1]Замеры РП'!$I$4</f>
        <v>20.00</v>
      </c>
      <c r="S143" s="9" t="str">
        <f>'[1]Замеры РП'!$J$4</f>
        <v>22.00</v>
      </c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>
      <c r="A144" s="10" t="s">
        <v>6</v>
      </c>
      <c r="B144" s="10">
        <f>'[1]Замеры РП'!E304</f>
        <v>24.5</v>
      </c>
      <c r="C144" s="10">
        <f>'[1]Замеры РП'!F304</f>
        <v>49.599999999999994</v>
      </c>
      <c r="D144" s="10">
        <f>'[1]Замеры РП'!G304</f>
        <v>52.2</v>
      </c>
      <c r="E144" s="10">
        <f>'[1]Замеры РП'!H304</f>
        <v>25.8</v>
      </c>
      <c r="F144" s="10">
        <f>'[1]Замеры РП'!I304</f>
        <v>24.3</v>
      </c>
      <c r="G144" s="10">
        <f>'[1]Замеры РП'!J304</f>
        <v>24.1</v>
      </c>
      <c r="H144" s="10">
        <f>'[1]Замеры РП'!E311</f>
        <v>19.7</v>
      </c>
      <c r="I144" s="10">
        <f>'[1]Замеры РП'!F311</f>
        <v>54.9</v>
      </c>
      <c r="J144" s="10">
        <f>'[1]Замеры РП'!G311</f>
        <v>26.7</v>
      </c>
      <c r="K144" s="10">
        <f>'[1]Замеры РП'!H311</f>
        <v>20.9</v>
      </c>
      <c r="L144" s="10">
        <f>'[1]Замеры РП'!I311</f>
        <v>18.7</v>
      </c>
      <c r="M144" s="10">
        <f>'[1]Замеры РП'!J311</f>
        <v>19.5</v>
      </c>
      <c r="N144" s="10">
        <f>'[1]Замеры РП'!E224</f>
        <v>48.5</v>
      </c>
      <c r="O144" s="10">
        <f>'[1]Замеры РП'!F224</f>
        <v>80.5</v>
      </c>
      <c r="P144" s="10">
        <f>'[1]Замеры РП'!G224</f>
        <v>75.900000000000006</v>
      </c>
      <c r="Q144" s="10">
        <f>'[1]Замеры РП'!H224</f>
        <v>83.8</v>
      </c>
      <c r="R144" s="10">
        <f>'[1]Замеры РП'!I224</f>
        <v>100.3</v>
      </c>
      <c r="S144" s="10">
        <f>'[1]Замеры РП'!J224</f>
        <v>108</v>
      </c>
      <c r="W144" s="13"/>
      <c r="X144" s="13"/>
      <c r="Y144" s="13"/>
      <c r="Z144" s="13"/>
      <c r="AA144" s="13"/>
      <c r="AB144" s="13"/>
    </row>
    <row r="145" spans="1:28">
      <c r="A145" s="10" t="s">
        <v>7</v>
      </c>
      <c r="B145" s="10">
        <f>'[1]Замеры ИСК'!G129</f>
        <v>6.4</v>
      </c>
      <c r="C145" s="10">
        <f>'[1]Замеры ИСК'!L129</f>
        <v>6.3</v>
      </c>
      <c r="D145" s="10">
        <f>'[1]Замеры ИСК'!Q129</f>
        <v>0</v>
      </c>
      <c r="E145" s="10">
        <f>'[1]Замеры ИСК'!U129</f>
        <v>0</v>
      </c>
      <c r="F145" s="10">
        <f>'[1]Замеры ИСК'!W129</f>
        <v>0</v>
      </c>
      <c r="G145" s="10">
        <f>'[1]Замеры ИСК'!Y129</f>
        <v>6.35</v>
      </c>
      <c r="H145" s="10">
        <f>'[1]Замеры ИСК'!G125</f>
        <v>6.4</v>
      </c>
      <c r="I145" s="10">
        <f>'[1]Замеры ИСК'!L125</f>
        <v>6.3</v>
      </c>
      <c r="J145" s="10">
        <f>'[1]Замеры ИСК'!Q125</f>
        <v>0</v>
      </c>
      <c r="K145" s="10">
        <f>'[1]Замеры ИСК'!U125</f>
        <v>0</v>
      </c>
      <c r="L145" s="10">
        <f>'[1]Замеры ИСК'!W125</f>
        <v>0</v>
      </c>
      <c r="M145" s="10">
        <f>'[1]Замеры ИСК'!Y125</f>
        <v>6.35</v>
      </c>
      <c r="N145" s="10">
        <f>'[1]Замеры ИСК'!G129</f>
        <v>6.4</v>
      </c>
      <c r="O145" s="10">
        <f>'[1]Замеры ИСК'!L129</f>
        <v>6.3</v>
      </c>
      <c r="P145" s="10">
        <f>'[1]Замеры ИСК'!Q129</f>
        <v>0</v>
      </c>
      <c r="Q145" s="10">
        <f>'[1]Замеры ИСК'!U129</f>
        <v>0</v>
      </c>
      <c r="R145" s="10">
        <f>'[1]Замеры ИСК'!W129</f>
        <v>0</v>
      </c>
      <c r="S145" s="10">
        <f>'[1]Замеры ИСК'!Y129</f>
        <v>6.35</v>
      </c>
      <c r="W145" s="13"/>
      <c r="X145" s="13"/>
      <c r="Y145" s="13"/>
      <c r="Z145" s="13"/>
      <c r="AA145" s="13"/>
      <c r="AB145" s="13"/>
    </row>
    <row r="146" spans="1:28">
      <c r="A146" s="10" t="s">
        <v>8</v>
      </c>
      <c r="B146" s="12">
        <f t="shared" ref="B146:S146" si="21">1.732*B145*(B144/1000)*0.8</f>
        <v>0.21726208000000002</v>
      </c>
      <c r="C146" s="12">
        <f t="shared" si="21"/>
        <v>0.43297228799999998</v>
      </c>
      <c r="D146" s="12">
        <f t="shared" si="21"/>
        <v>0</v>
      </c>
      <c r="E146" s="12">
        <f t="shared" si="21"/>
        <v>0</v>
      </c>
      <c r="F146" s="12">
        <f t="shared" si="21"/>
        <v>0</v>
      </c>
      <c r="G146" s="12">
        <f t="shared" si="21"/>
        <v>0.21204529599999999</v>
      </c>
      <c r="H146" s="12">
        <f t="shared" si="21"/>
        <v>0.17469644800000003</v>
      </c>
      <c r="I146" s="12">
        <f t="shared" si="21"/>
        <v>0.479237472</v>
      </c>
      <c r="J146" s="12">
        <f t="shared" si="21"/>
        <v>0</v>
      </c>
      <c r="K146" s="12">
        <f t="shared" si="21"/>
        <v>0</v>
      </c>
      <c r="L146" s="12">
        <f t="shared" si="21"/>
        <v>0</v>
      </c>
      <c r="M146" s="12">
        <f t="shared" si="21"/>
        <v>0.17157191999999999</v>
      </c>
      <c r="N146" s="12">
        <f t="shared" si="21"/>
        <v>0.43009024000000012</v>
      </c>
      <c r="O146" s="12">
        <f t="shared" si="21"/>
        <v>0.70270704000000006</v>
      </c>
      <c r="P146" s="12">
        <f t="shared" si="21"/>
        <v>0</v>
      </c>
      <c r="Q146" s="12">
        <f t="shared" si="21"/>
        <v>0</v>
      </c>
      <c r="R146" s="12">
        <f t="shared" si="21"/>
        <v>0</v>
      </c>
      <c r="S146" s="12">
        <f t="shared" si="21"/>
        <v>0.95024447999999995</v>
      </c>
      <c r="T146" s="54"/>
      <c r="U146" s="54"/>
      <c r="V146" s="54"/>
      <c r="W146" s="13"/>
      <c r="X146" s="13"/>
      <c r="Y146" s="13"/>
      <c r="Z146" s="13"/>
      <c r="AA146" s="13"/>
      <c r="AB146" s="13"/>
    </row>
    <row r="147" spans="1:28">
      <c r="A147" s="20" t="s">
        <v>12</v>
      </c>
      <c r="B147" s="17" t="s">
        <v>13</v>
      </c>
      <c r="C147" s="21" t="str">
        <f>'[1]Замеры РП'!$E$4</f>
        <v>4.00</v>
      </c>
      <c r="D147" s="17" t="s">
        <v>14</v>
      </c>
      <c r="E147" s="24">
        <f>B139+H139+N139+T139+H144+B144+N144</f>
        <v>420.7</v>
      </c>
      <c r="F147" s="13" t="s">
        <v>15</v>
      </c>
      <c r="G147" s="13"/>
      <c r="H147" s="17" t="s">
        <v>16</v>
      </c>
      <c r="I147" s="19">
        <f>B141+H141+N141+T141+H146+B146+N146</f>
        <v>3.7149460160000007</v>
      </c>
      <c r="J147" s="13" t="s">
        <v>17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>
      <c r="A148" s="13"/>
      <c r="B148" s="17" t="s">
        <v>13</v>
      </c>
      <c r="C148" s="21" t="str">
        <f>'[1]Замеры РП'!$F$4</f>
        <v>9.00</v>
      </c>
      <c r="D148" s="17" t="s">
        <v>14</v>
      </c>
      <c r="E148" s="24">
        <f>C139+I139+O139+U139+I144+C144+O144</f>
        <v>724.5</v>
      </c>
      <c r="F148" s="13" t="s">
        <v>15</v>
      </c>
      <c r="G148" s="13"/>
      <c r="H148" s="17" t="s">
        <v>16</v>
      </c>
      <c r="I148" s="19">
        <f>C141+I141+O141+U141+I146+C146+O146</f>
        <v>6.3120800160000003</v>
      </c>
      <c r="J148" s="13" t="s">
        <v>17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>
      <c r="A149" s="13"/>
      <c r="B149" s="17" t="s">
        <v>13</v>
      </c>
      <c r="C149" s="21" t="str">
        <f>'[1]Замеры РП'!$J$4</f>
        <v>22.00</v>
      </c>
      <c r="D149" s="17" t="s">
        <v>14</v>
      </c>
      <c r="E149" s="22">
        <f>G139+S139+M139+Y139+G144+M144+S144</f>
        <v>823.9</v>
      </c>
      <c r="F149" s="13" t="s">
        <v>15</v>
      </c>
      <c r="G149" s="13"/>
      <c r="H149" s="17" t="s">
        <v>16</v>
      </c>
      <c r="I149" s="19">
        <f>G141+M141+S141+Y141+G146+M146+S146</f>
        <v>7.249133584</v>
      </c>
      <c r="J149" s="13" t="s">
        <v>17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>
      <c r="A150" s="13"/>
      <c r="B150" s="17"/>
      <c r="C150" s="21"/>
      <c r="D150" s="17"/>
      <c r="E150" s="22"/>
      <c r="F150" s="13"/>
      <c r="G150" s="13"/>
      <c r="H150" s="17"/>
      <c r="I150" s="19"/>
      <c r="J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>
      <c r="A151" s="13"/>
      <c r="B151" s="28"/>
      <c r="C151" s="20"/>
      <c r="D151" s="28"/>
      <c r="E151" s="39"/>
      <c r="F151" s="27"/>
      <c r="G151" s="27"/>
      <c r="H151" s="28"/>
      <c r="I151" s="40"/>
      <c r="J151" s="27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>
      <c r="B152" s="28"/>
      <c r="C152" s="32"/>
      <c r="D152" s="28"/>
      <c r="E152" s="31"/>
      <c r="F152" s="27"/>
      <c r="G152" s="49"/>
      <c r="H152" s="28"/>
      <c r="I152" s="40"/>
      <c r="J152" s="27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>
      <c r="A153" s="5" t="s">
        <v>61</v>
      </c>
      <c r="B153" s="6" t="s">
        <v>48</v>
      </c>
      <c r="C153" s="7"/>
      <c r="D153" s="7"/>
      <c r="E153" s="7"/>
      <c r="F153" s="7"/>
      <c r="G153" s="8"/>
      <c r="H153" s="6" t="s">
        <v>22</v>
      </c>
      <c r="I153" s="7"/>
      <c r="J153" s="7"/>
      <c r="K153" s="7"/>
      <c r="L153" s="7"/>
      <c r="M153" s="8"/>
      <c r="N153" s="6" t="s">
        <v>55</v>
      </c>
      <c r="O153" s="7"/>
      <c r="P153" s="7"/>
      <c r="Q153" s="7"/>
      <c r="R153" s="7"/>
      <c r="S153" s="8"/>
      <c r="T153" s="6" t="s">
        <v>11</v>
      </c>
      <c r="U153" s="7"/>
      <c r="V153" s="7"/>
      <c r="W153" s="7"/>
      <c r="X153" s="7"/>
      <c r="Y153" s="8"/>
      <c r="Z153" s="13"/>
      <c r="AA153" s="13"/>
      <c r="AB153" s="13"/>
    </row>
    <row r="154" spans="1:28">
      <c r="A154" s="5"/>
      <c r="B154" s="9" t="str">
        <f>'[1]Замеры РП'!$E$4</f>
        <v>4.00</v>
      </c>
      <c r="C154" s="9" t="str">
        <f>'[1]Замеры РП'!$F$4</f>
        <v>9.00</v>
      </c>
      <c r="D154" s="9" t="str">
        <f>'[1]Замеры РП'!$G$4</f>
        <v>14.00</v>
      </c>
      <c r="E154" s="9" t="str">
        <f>'[1]Замеры РП'!$H$4</f>
        <v>18.00</v>
      </c>
      <c r="F154" s="9" t="str">
        <f>'[1]Замеры РП'!$I$4</f>
        <v>20.00</v>
      </c>
      <c r="G154" s="9" t="str">
        <f>'[1]Замеры РП'!$J$4</f>
        <v>22.00</v>
      </c>
      <c r="H154" s="9" t="str">
        <f>'[1]Замеры РП'!$E$4</f>
        <v>4.00</v>
      </c>
      <c r="I154" s="9" t="str">
        <f>'[1]Замеры РП'!$F$4</f>
        <v>9.00</v>
      </c>
      <c r="J154" s="9" t="str">
        <f>'[1]Замеры РП'!$G$4</f>
        <v>14.00</v>
      </c>
      <c r="K154" s="9" t="str">
        <f>'[1]Замеры РП'!$H$4</f>
        <v>18.00</v>
      </c>
      <c r="L154" s="9" t="str">
        <f>'[1]Замеры РП'!$I$4</f>
        <v>20.00</v>
      </c>
      <c r="M154" s="9" t="str">
        <f>'[1]Замеры РП'!$J$4</f>
        <v>22.00</v>
      </c>
      <c r="N154" s="9" t="str">
        <f>'[1]Замеры РП'!$E$4</f>
        <v>4.00</v>
      </c>
      <c r="O154" s="9" t="str">
        <f>'[1]Замеры РП'!$F$4</f>
        <v>9.00</v>
      </c>
      <c r="P154" s="9" t="str">
        <f>'[1]Замеры РП'!$G$4</f>
        <v>14.00</v>
      </c>
      <c r="Q154" s="9" t="str">
        <f>'[1]Замеры РП'!$H$4</f>
        <v>18.00</v>
      </c>
      <c r="R154" s="9" t="str">
        <f>'[1]Замеры РП'!$I$4</f>
        <v>20.00</v>
      </c>
      <c r="S154" s="9" t="str">
        <f>'[1]Замеры РП'!$J$4</f>
        <v>22.00</v>
      </c>
      <c r="T154" s="9" t="str">
        <f>'[1]Замеры РП'!$E$4</f>
        <v>4.00</v>
      </c>
      <c r="U154" s="9" t="str">
        <f>'[1]Замеры РП'!$F$4</f>
        <v>9.00</v>
      </c>
      <c r="V154" s="9" t="str">
        <f>'[1]Замеры РП'!$G$4</f>
        <v>14.00</v>
      </c>
      <c r="W154" s="9" t="str">
        <f>'[1]Замеры РП'!$H$4</f>
        <v>18.00</v>
      </c>
      <c r="X154" s="9" t="str">
        <f>'[1]Замеры РП'!$I$4</f>
        <v>20.00</v>
      </c>
      <c r="Y154" s="9" t="str">
        <f>'[1]Замеры РП'!$J$4</f>
        <v>22.00</v>
      </c>
      <c r="Z154" s="13"/>
      <c r="AA154" s="13"/>
      <c r="AB154" s="13"/>
    </row>
    <row r="155" spans="1:28">
      <c r="A155" s="10" t="s">
        <v>6</v>
      </c>
      <c r="B155" s="10">
        <f>'[1]Замеры ИСК'!G134</f>
        <v>67</v>
      </c>
      <c r="C155" s="10">
        <f>'[1]Замеры ИСК'!L134</f>
        <v>113</v>
      </c>
      <c r="D155" s="10">
        <f>'[1]Замеры ИСК'!Q134</f>
        <v>0</v>
      </c>
      <c r="E155" s="10">
        <f>'[1]Замеры ИСК'!U134</f>
        <v>0</v>
      </c>
      <c r="F155" s="10">
        <f>'[1]Замеры ИСК'!W134</f>
        <v>0</v>
      </c>
      <c r="G155" s="10">
        <f>'[1]Замеры ИСК'!Y134</f>
        <v>120</v>
      </c>
      <c r="H155" s="10">
        <f>'[1]Замеры ИСК'!G135</f>
        <v>17</v>
      </c>
      <c r="I155" s="10">
        <f>'[1]Замеры ИСК'!L135</f>
        <v>24</v>
      </c>
      <c r="J155" s="10">
        <f>'[1]Замеры ИСК'!Q135</f>
        <v>0</v>
      </c>
      <c r="K155" s="10">
        <f>'[1]Замеры ИСК'!U135</f>
        <v>0</v>
      </c>
      <c r="L155" s="10">
        <f>'[1]Замеры ИСК'!W135</f>
        <v>0</v>
      </c>
      <c r="M155" s="10">
        <f>'[1]Замеры ИСК'!Y135</f>
        <v>32</v>
      </c>
      <c r="N155" s="10">
        <f>'[1]Замеры РП'!E348</f>
        <v>29.2</v>
      </c>
      <c r="O155" s="10">
        <f>'[1]Замеры РП'!F348</f>
        <v>45.5</v>
      </c>
      <c r="P155" s="10">
        <f>'[1]Замеры РП'!G348</f>
        <v>46.2</v>
      </c>
      <c r="Q155" s="10">
        <f>'[1]Замеры РП'!H348</f>
        <v>55.599999999999994</v>
      </c>
      <c r="R155" s="10">
        <f>'[1]Замеры РП'!I348</f>
        <v>65.900000000000006</v>
      </c>
      <c r="S155" s="10">
        <f>'[1]Замеры РП'!J348</f>
        <v>78.099999999999994</v>
      </c>
      <c r="T155" s="14">
        <f>'[1]Замеры ИСК'!G141</f>
        <v>18</v>
      </c>
      <c r="U155" s="14">
        <f>'[1]Замеры ИСК'!L141</f>
        <v>29</v>
      </c>
      <c r="V155" s="14">
        <f>'[1]Замеры ИСК'!Q141</f>
        <v>0</v>
      </c>
      <c r="W155" s="14">
        <f>'[1]Замеры ИСК'!U141</f>
        <v>0</v>
      </c>
      <c r="X155" s="14">
        <f>'[1]Замеры ИСК'!W141</f>
        <v>0</v>
      </c>
      <c r="Y155" s="14">
        <f>'[1]Замеры ИСК'!Y141</f>
        <v>14</v>
      </c>
      <c r="Z155" s="13"/>
      <c r="AA155" s="13"/>
      <c r="AB155" s="13"/>
    </row>
    <row r="156" spans="1:28">
      <c r="A156" s="10" t="s">
        <v>7</v>
      </c>
      <c r="B156" s="10">
        <f>'[1]Замеры ИСК'!G133</f>
        <v>6.2</v>
      </c>
      <c r="C156" s="10">
        <f>'[1]Замеры ИСК'!L133</f>
        <v>6.2</v>
      </c>
      <c r="D156" s="10">
        <f>'[1]Замеры ИСК'!Q133</f>
        <v>0</v>
      </c>
      <c r="E156" s="10">
        <f>'[1]Замеры ИСК'!U133</f>
        <v>0</v>
      </c>
      <c r="F156" s="10">
        <f>'[1]Замеры ИСК'!W133</f>
        <v>0</v>
      </c>
      <c r="G156" s="10">
        <f>'[1]Замеры ИСК'!Y133</f>
        <v>6.2</v>
      </c>
      <c r="H156" s="10">
        <f>'[1]Замеры ИСК'!G133</f>
        <v>6.2</v>
      </c>
      <c r="I156" s="10">
        <f>'[1]Замеры ИСК'!L133</f>
        <v>6.2</v>
      </c>
      <c r="J156" s="10">
        <f>'[1]Замеры ИСК'!Q133</f>
        <v>0</v>
      </c>
      <c r="K156" s="10">
        <f>'[1]Замеры ИСК'!U133</f>
        <v>0</v>
      </c>
      <c r="L156" s="10">
        <f>'[1]Замеры ИСК'!W133</f>
        <v>0</v>
      </c>
      <c r="M156" s="10">
        <f>'[1]Замеры ИСК'!Y133</f>
        <v>6.2</v>
      </c>
      <c r="N156" s="10">
        <f>'[1]Замеры ИСК'!G140</f>
        <v>6.2</v>
      </c>
      <c r="O156" s="10">
        <f>'[1]Замеры ИСК'!L140</f>
        <v>6.2</v>
      </c>
      <c r="P156" s="10">
        <f>'[1]Замеры ИСК'!Q140</f>
        <v>0</v>
      </c>
      <c r="Q156" s="10">
        <f>'[1]Замеры ИСК'!U140</f>
        <v>0</v>
      </c>
      <c r="R156" s="10">
        <f>'[1]Замеры ИСК'!W140</f>
        <v>0</v>
      </c>
      <c r="S156" s="10">
        <f>'[1]Замеры ИСК'!Y140</f>
        <v>6.2</v>
      </c>
      <c r="T156" s="10">
        <f>'[1]Замеры ИСК'!G140</f>
        <v>6.2</v>
      </c>
      <c r="U156" s="10">
        <f>'[1]Замеры ИСК'!L140</f>
        <v>6.2</v>
      </c>
      <c r="V156" s="10">
        <f>'[1]Замеры ИСК'!Q141</f>
        <v>0</v>
      </c>
      <c r="W156" s="10">
        <f>'[1]Замеры ИСК'!U140</f>
        <v>0</v>
      </c>
      <c r="X156" s="10">
        <f>'[1]Замеры ИСК'!Y140</f>
        <v>6.2</v>
      </c>
      <c r="Y156" s="10">
        <f>'[1]Замеры ИСК'!Y140</f>
        <v>6.2</v>
      </c>
      <c r="Z156" s="13"/>
      <c r="AA156" s="13"/>
      <c r="AB156" s="13"/>
    </row>
    <row r="157" spans="1:28">
      <c r="A157" s="10" t="s">
        <v>8</v>
      </c>
      <c r="B157" s="12">
        <f t="shared" ref="B157:Y157" si="22">1.732*B156*(B155/1000)*0.8</f>
        <v>0.57557824000000002</v>
      </c>
      <c r="C157" s="12">
        <f t="shared" si="22"/>
        <v>0.97075136000000006</v>
      </c>
      <c r="D157" s="12">
        <f t="shared" si="22"/>
        <v>0</v>
      </c>
      <c r="E157" s="12">
        <f>1.732*E156*(E155/1000)*0.8</f>
        <v>0</v>
      </c>
      <c r="F157" s="12">
        <f>1.732*F156*(F155/1000)*0.8</f>
        <v>0</v>
      </c>
      <c r="G157" s="12">
        <f>1.732*G156*(G155/1000)*0.8</f>
        <v>1.0308864</v>
      </c>
      <c r="H157" s="12">
        <f t="shared" si="22"/>
        <v>0.14604224000000002</v>
      </c>
      <c r="I157" s="12">
        <f t="shared" si="22"/>
        <v>0.20617728000000002</v>
      </c>
      <c r="J157" s="12">
        <f t="shared" si="22"/>
        <v>0</v>
      </c>
      <c r="K157" s="12">
        <f>1.732*K156*(K155/1000)*0.8</f>
        <v>0</v>
      </c>
      <c r="L157" s="12">
        <f>1.732*L156*(L155/1000)*0.8</f>
        <v>0</v>
      </c>
      <c r="M157" s="12">
        <f>1.732*M156*(M155/1000)*0.8</f>
        <v>0.27490304000000004</v>
      </c>
      <c r="N157" s="12">
        <f t="shared" si="22"/>
        <v>0.25084902400000003</v>
      </c>
      <c r="O157" s="12">
        <f t="shared" si="22"/>
        <v>0.39087776000000002</v>
      </c>
      <c r="P157" s="12">
        <f t="shared" si="22"/>
        <v>0</v>
      </c>
      <c r="Q157" s="12">
        <f t="shared" si="22"/>
        <v>0</v>
      </c>
      <c r="R157" s="12">
        <f t="shared" si="22"/>
        <v>0</v>
      </c>
      <c r="S157" s="12">
        <f t="shared" si="22"/>
        <v>0.67093523199999994</v>
      </c>
      <c r="T157" s="12">
        <f t="shared" si="22"/>
        <v>0.15463296000000001</v>
      </c>
      <c r="U157" s="12">
        <f t="shared" si="22"/>
        <v>0.24913088000000003</v>
      </c>
      <c r="V157" s="12">
        <f t="shared" si="22"/>
        <v>0</v>
      </c>
      <c r="W157" s="12">
        <f t="shared" si="22"/>
        <v>0</v>
      </c>
      <c r="X157" s="12">
        <f t="shared" si="22"/>
        <v>0</v>
      </c>
      <c r="Y157" s="12">
        <f t="shared" si="22"/>
        <v>0.12027008000000002</v>
      </c>
      <c r="Z157" s="13"/>
      <c r="AA157" s="13"/>
      <c r="AB157" s="13"/>
    </row>
    <row r="158" spans="1:2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>
      <c r="A159" s="20" t="s">
        <v>12</v>
      </c>
      <c r="B159" s="17" t="s">
        <v>13</v>
      </c>
      <c r="C159" s="21" t="str">
        <f>'[1]Замеры РП'!$E$4</f>
        <v>4.00</v>
      </c>
      <c r="D159" s="17" t="s">
        <v>14</v>
      </c>
      <c r="E159" s="24">
        <f>B155+H155+N155+T155</f>
        <v>131.19999999999999</v>
      </c>
      <c r="F159" s="13" t="s">
        <v>15</v>
      </c>
      <c r="G159" s="13"/>
      <c r="H159" s="17" t="s">
        <v>16</v>
      </c>
      <c r="I159" s="19">
        <f>B157+H157+N157+T157</f>
        <v>1.127102464</v>
      </c>
      <c r="J159" s="13" t="s">
        <v>17</v>
      </c>
      <c r="K159" s="17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>
      <c r="A160" s="13"/>
      <c r="B160" s="17" t="s">
        <v>13</v>
      </c>
      <c r="C160" s="21" t="str">
        <f>'[1]Замеры РП'!$F$4</f>
        <v>9.00</v>
      </c>
      <c r="D160" s="17" t="s">
        <v>14</v>
      </c>
      <c r="E160" s="24">
        <f>C155+I155+O155+U155</f>
        <v>211.5</v>
      </c>
      <c r="F160" s="13" t="s">
        <v>15</v>
      </c>
      <c r="G160" s="13"/>
      <c r="H160" s="17" t="s">
        <v>16</v>
      </c>
      <c r="I160" s="19">
        <f>C157+I157+O157+U157</f>
        <v>1.8169372800000001</v>
      </c>
      <c r="J160" s="13" t="s">
        <v>17</v>
      </c>
      <c r="K160" s="17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>
      <c r="A161" s="13"/>
      <c r="B161" s="17" t="s">
        <v>13</v>
      </c>
      <c r="C161" s="21" t="str">
        <f>'[1]Замеры РП'!$J$4</f>
        <v>22.00</v>
      </c>
      <c r="D161" s="17" t="s">
        <v>14</v>
      </c>
      <c r="E161" s="24">
        <f>G155+M155+S155+Y155</f>
        <v>244.1</v>
      </c>
      <c r="F161" s="13" t="s">
        <v>15</v>
      </c>
      <c r="G161" s="13"/>
      <c r="H161" s="17" t="s">
        <v>16</v>
      </c>
      <c r="I161" s="19">
        <f>G157+M157+S157+Y157</f>
        <v>2.0969947520000001</v>
      </c>
      <c r="J161" s="13" t="s">
        <v>17</v>
      </c>
      <c r="K161" s="17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>
      <c r="A162" s="13"/>
      <c r="B162" s="17"/>
      <c r="C162" s="21"/>
      <c r="D162" s="17"/>
      <c r="E162" s="24"/>
      <c r="F162" s="13"/>
      <c r="G162" s="13"/>
      <c r="H162" s="17"/>
      <c r="I162" s="19"/>
      <c r="J162" s="13"/>
      <c r="K162" s="17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>
      <c r="A163" s="13"/>
      <c r="B163" s="28"/>
      <c r="C163" s="20"/>
      <c r="D163" s="28"/>
      <c r="E163" s="31"/>
      <c r="F163" s="27"/>
      <c r="G163" s="27"/>
      <c r="H163" s="28"/>
      <c r="I163" s="40"/>
      <c r="J163" s="27"/>
      <c r="K163" s="17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>
      <c r="A164" s="13"/>
      <c r="B164" s="28"/>
      <c r="C164" s="32"/>
      <c r="D164" s="28"/>
      <c r="E164" s="31"/>
      <c r="F164" s="27"/>
      <c r="G164" s="27"/>
      <c r="H164" s="28"/>
      <c r="I164" s="40"/>
      <c r="J164" s="27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>
      <c r="A165" s="5" t="s">
        <v>62</v>
      </c>
      <c r="B165" s="6" t="s">
        <v>33</v>
      </c>
      <c r="C165" s="7"/>
      <c r="D165" s="7"/>
      <c r="E165" s="7"/>
      <c r="F165" s="7"/>
      <c r="G165" s="8"/>
      <c r="H165" s="6" t="s">
        <v>28</v>
      </c>
      <c r="I165" s="7"/>
      <c r="J165" s="7"/>
      <c r="K165" s="7"/>
      <c r="L165" s="7"/>
      <c r="M165" s="8"/>
      <c r="N165" s="6" t="s">
        <v>31</v>
      </c>
      <c r="O165" s="7"/>
      <c r="P165" s="7"/>
      <c r="Q165" s="7"/>
      <c r="R165" s="7"/>
      <c r="S165" s="8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:28">
      <c r="A166" s="5"/>
      <c r="B166" s="9" t="str">
        <f>'[1]Замеры РП'!$E$4</f>
        <v>4.00</v>
      </c>
      <c r="C166" s="9" t="str">
        <f>'[1]Замеры РП'!$F$4</f>
        <v>9.00</v>
      </c>
      <c r="D166" s="9" t="str">
        <f>'[1]Замеры РП'!$G$4</f>
        <v>14.00</v>
      </c>
      <c r="E166" s="9" t="str">
        <f>'[1]Замеры РП'!$H$4</f>
        <v>18.00</v>
      </c>
      <c r="F166" s="9" t="str">
        <f>'[1]Замеры РП'!$I$4</f>
        <v>20.00</v>
      </c>
      <c r="G166" s="9" t="str">
        <f>'[1]Замеры РП'!$J$4</f>
        <v>22.00</v>
      </c>
      <c r="H166" s="9" t="str">
        <f>'[1]Замеры РП'!$E$4</f>
        <v>4.00</v>
      </c>
      <c r="I166" s="9" t="str">
        <f>'[1]Замеры РП'!$F$4</f>
        <v>9.00</v>
      </c>
      <c r="J166" s="9" t="str">
        <f>'[1]Замеры РП'!$G$4</f>
        <v>14.00</v>
      </c>
      <c r="K166" s="9" t="str">
        <f>'[1]Замеры РП'!$H$4</f>
        <v>18.00</v>
      </c>
      <c r="L166" s="9" t="str">
        <f>'[1]Замеры РП'!$I$4</f>
        <v>20.00</v>
      </c>
      <c r="M166" s="9" t="str">
        <f>'[1]Замеры РП'!$J$4</f>
        <v>22.00</v>
      </c>
      <c r="N166" s="9" t="str">
        <f>'[1]Замеры РП'!$E$4</f>
        <v>4.00</v>
      </c>
      <c r="O166" s="9" t="str">
        <f>'[1]Замеры РП'!$F$4</f>
        <v>9.00</v>
      </c>
      <c r="P166" s="9" t="str">
        <f>'[1]Замеры РП'!$G$4</f>
        <v>14.00</v>
      </c>
      <c r="Q166" s="9" t="str">
        <f>'[1]Замеры РП'!$H$4</f>
        <v>18.00</v>
      </c>
      <c r="R166" s="9" t="str">
        <f>'[1]Замеры РП'!$I$4</f>
        <v>20.00</v>
      </c>
      <c r="S166" s="9" t="str">
        <f>'[1]Замеры РП'!$J$4</f>
        <v>22.00</v>
      </c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>
      <c r="A167" s="10" t="s">
        <v>6</v>
      </c>
      <c r="B167" s="10">
        <f>'[1]Замеры РП'!E405</f>
        <v>65.400000000000006</v>
      </c>
      <c r="C167" s="10">
        <f>'[1]Замеры РП'!F405</f>
        <v>102.70000000000002</v>
      </c>
      <c r="D167" s="10">
        <f>'[1]Замеры РП'!G405</f>
        <v>104.5</v>
      </c>
      <c r="E167" s="10">
        <f>'[1]Замеры РП'!H405</f>
        <v>119.6</v>
      </c>
      <c r="F167" s="10">
        <f>'[1]Замеры РП'!I405</f>
        <v>137.70000000000002</v>
      </c>
      <c r="G167" s="10">
        <f>'[1]Замеры РП'!J405</f>
        <v>143.29999999999998</v>
      </c>
      <c r="H167" s="10">
        <f>'[1]Замеры РП'!E165</f>
        <v>27.400000000000002</v>
      </c>
      <c r="I167" s="10">
        <f>'[1]Замеры РП'!F165</f>
        <v>101.1</v>
      </c>
      <c r="J167" s="10">
        <f>'[1]Замеры РП'!G165</f>
        <v>94</v>
      </c>
      <c r="K167" s="10">
        <f>'[1]Замеры РП'!H165</f>
        <v>42.3</v>
      </c>
      <c r="L167" s="10">
        <f>'[1]Замеры РП'!I165</f>
        <v>49.5</v>
      </c>
      <c r="M167" s="10">
        <f>'[1]Замеры РП'!J165</f>
        <v>50.1</v>
      </c>
      <c r="N167" s="14">
        <f>'[1]Замеры РП'!E412</f>
        <v>14.2</v>
      </c>
      <c r="O167" s="14">
        <f>'[1]Замеры РП'!F412</f>
        <v>22.8</v>
      </c>
      <c r="P167" s="14">
        <f>'[1]Замеры РП'!G412</f>
        <v>24.5</v>
      </c>
      <c r="Q167" s="14">
        <f>'[1]Замеры РП'!H412</f>
        <v>27.6</v>
      </c>
      <c r="R167" s="14">
        <f>'[1]Замеры РП'!I412</f>
        <v>32.1</v>
      </c>
      <c r="S167" s="14">
        <f>'[1]Замеры РП'!J412</f>
        <v>32.199999999999996</v>
      </c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>
      <c r="A168" s="10" t="s">
        <v>7</v>
      </c>
      <c r="B168" s="10">
        <f>'[1]Замеры ИСК'!G145</f>
        <v>6.3</v>
      </c>
      <c r="C168" s="10">
        <f>'[1]Замеры ИСК'!L145</f>
        <v>6.2</v>
      </c>
      <c r="D168" s="10">
        <f>'[1]Замеры ИСК'!Q145</f>
        <v>6.1</v>
      </c>
      <c r="E168" s="10">
        <f>'[1]Замеры ИСК'!U145</f>
        <v>6.2</v>
      </c>
      <c r="F168" s="10">
        <f>'[1]Замеры ИСК'!W145</f>
        <v>6.3</v>
      </c>
      <c r="G168" s="10">
        <f>'[1]Замеры ИСК'!Y145</f>
        <v>6.1</v>
      </c>
      <c r="H168" s="10">
        <f>'[1]Замеры ИСК'!G147</f>
        <v>6.2</v>
      </c>
      <c r="I168" s="10">
        <f>'[1]Замеры ИСК'!L147</f>
        <v>6.2</v>
      </c>
      <c r="J168" s="10">
        <f>'[1]Замеры ИСК'!Q147</f>
        <v>6.1</v>
      </c>
      <c r="K168" s="10">
        <f>'[1]Замеры ИСК'!U147</f>
        <v>6.2</v>
      </c>
      <c r="L168" s="10">
        <f>'[1]Замеры ИСК'!W147</f>
        <v>6.3</v>
      </c>
      <c r="M168" s="10">
        <f>'[1]Замеры ИСК'!Y147</f>
        <v>6.1</v>
      </c>
      <c r="N168" s="10">
        <f>'[1]Замеры ИСК'!G149</f>
        <v>6.2</v>
      </c>
      <c r="O168" s="10">
        <f>'[1]Замеры ИСК'!L149</f>
        <v>6.1</v>
      </c>
      <c r="P168" s="10">
        <f>'[1]Замеры ИСК'!Q149</f>
        <v>6.2</v>
      </c>
      <c r="Q168" s="10">
        <f>'[1]Замеры ИСК'!U149</f>
        <v>6.3</v>
      </c>
      <c r="R168" s="10">
        <f>'[1]Замеры ИСК'!W149</f>
        <v>6.4</v>
      </c>
      <c r="S168" s="10">
        <f>'[1]Замеры ИСК'!Y149</f>
        <v>6.3</v>
      </c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>
      <c r="A169" s="10" t="s">
        <v>8</v>
      </c>
      <c r="B169" s="12">
        <f t="shared" ref="B169:S169" si="23">1.732*B168*(B167/1000)*0.8</f>
        <v>0.57089491199999998</v>
      </c>
      <c r="C169" s="12">
        <f t="shared" si="23"/>
        <v>0.88226694400000027</v>
      </c>
      <c r="D169" s="12">
        <f t="shared" si="23"/>
        <v>0.88325071999999993</v>
      </c>
      <c r="E169" s="12">
        <f>1.732*E168*(E167/1000)*0.8</f>
        <v>1.0274501120000001</v>
      </c>
      <c r="F169" s="12">
        <f>1.732*F168*(F167/1000)*0.8</f>
        <v>1.2020218560000002</v>
      </c>
      <c r="G169" s="12">
        <f>1.732*G168*(G167/1000)*0.8</f>
        <v>1.2111945279999998</v>
      </c>
      <c r="H169" s="12">
        <f t="shared" si="23"/>
        <v>0.23538572800000002</v>
      </c>
      <c r="I169" s="12">
        <f t="shared" si="23"/>
        <v>0.86852179200000001</v>
      </c>
      <c r="J169" s="12">
        <f t="shared" si="23"/>
        <v>0.79450303999999994</v>
      </c>
      <c r="K169" s="12">
        <f t="shared" si="23"/>
        <v>0.363387456</v>
      </c>
      <c r="L169" s="12">
        <f t="shared" si="23"/>
        <v>0.43209936000000004</v>
      </c>
      <c r="M169" s="12">
        <f t="shared" si="23"/>
        <v>0.42345321599999997</v>
      </c>
      <c r="N169" s="12">
        <f t="shared" si="23"/>
        <v>0.12198822400000001</v>
      </c>
      <c r="O169" s="12">
        <f t="shared" si="23"/>
        <v>0.192709248</v>
      </c>
      <c r="P169" s="12">
        <f t="shared" si="23"/>
        <v>0.21047264000000002</v>
      </c>
      <c r="Q169" s="12">
        <f t="shared" si="23"/>
        <v>0.24092812800000002</v>
      </c>
      <c r="R169" s="12">
        <f t="shared" si="23"/>
        <v>0.28465766400000009</v>
      </c>
      <c r="S169" s="12">
        <f t="shared" si="23"/>
        <v>0.28108281599999996</v>
      </c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>
      <c r="A171" s="20" t="s">
        <v>12</v>
      </c>
      <c r="B171" s="17" t="s">
        <v>13</v>
      </c>
      <c r="C171" s="21" t="str">
        <f>'[1]Замеры РП'!$E$4</f>
        <v>4.00</v>
      </c>
      <c r="D171" s="17" t="s">
        <v>14</v>
      </c>
      <c r="E171" s="24">
        <f>B167+H167+N167</f>
        <v>107.00000000000001</v>
      </c>
      <c r="F171" s="13" t="s">
        <v>15</v>
      </c>
      <c r="G171" s="13"/>
      <c r="H171" s="17" t="s">
        <v>16</v>
      </c>
      <c r="I171" s="19">
        <f>B169+H169+N169</f>
        <v>0.92826886399999997</v>
      </c>
      <c r="J171" s="13" t="s">
        <v>17</v>
      </c>
      <c r="K171" s="17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>
      <c r="A172" s="13"/>
      <c r="B172" s="17" t="s">
        <v>13</v>
      </c>
      <c r="C172" s="21" t="str">
        <f>'[1]Замеры РП'!$F$4</f>
        <v>9.00</v>
      </c>
      <c r="D172" s="17" t="s">
        <v>14</v>
      </c>
      <c r="E172" s="24">
        <f>C167+I167+O167</f>
        <v>226.60000000000002</v>
      </c>
      <c r="F172" s="13" t="s">
        <v>15</v>
      </c>
      <c r="G172" s="13"/>
      <c r="H172" s="17" t="s">
        <v>16</v>
      </c>
      <c r="I172" s="19">
        <f>C169+I169+O169</f>
        <v>1.9434979840000004</v>
      </c>
      <c r="J172" s="13" t="s">
        <v>17</v>
      </c>
      <c r="K172" s="17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>
      <c r="A173" s="13"/>
      <c r="B173" s="17" t="s">
        <v>13</v>
      </c>
      <c r="C173" s="21" t="str">
        <f>'[1]Замеры РП'!$G$4</f>
        <v>14.00</v>
      </c>
      <c r="D173" s="17" t="s">
        <v>14</v>
      </c>
      <c r="E173" s="24">
        <f>D167+J167+P167</f>
        <v>223</v>
      </c>
      <c r="F173" s="13" t="s">
        <v>15</v>
      </c>
      <c r="G173" s="13"/>
      <c r="H173" s="17" t="s">
        <v>16</v>
      </c>
      <c r="I173" s="19">
        <f>D169+J169+P169</f>
        <v>1.8882264</v>
      </c>
      <c r="J173" s="13" t="s">
        <v>17</v>
      </c>
      <c r="K173" s="17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>
      <c r="A174" s="13"/>
      <c r="B174" s="17" t="s">
        <v>13</v>
      </c>
      <c r="C174" s="21" t="str">
        <f>'[1]Замеры РП'!$H$4</f>
        <v>18.00</v>
      </c>
      <c r="D174" s="17" t="s">
        <v>14</v>
      </c>
      <c r="E174" s="24">
        <f>E167+K167+Q167</f>
        <v>189.49999999999997</v>
      </c>
      <c r="F174" s="13" t="s">
        <v>15</v>
      </c>
      <c r="G174" s="13"/>
      <c r="H174" s="17" t="s">
        <v>16</v>
      </c>
      <c r="I174" s="19">
        <f>E169+K169+Q169</f>
        <v>1.6317656960000002</v>
      </c>
      <c r="J174" s="13" t="s">
        <v>17</v>
      </c>
      <c r="K174" s="17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>
      <c r="A175" s="13"/>
      <c r="B175" s="17" t="s">
        <v>13</v>
      </c>
      <c r="C175" s="21" t="str">
        <f>'[1]Замеры РП'!$I$4</f>
        <v>20.00</v>
      </c>
      <c r="D175" s="17" t="s">
        <v>14</v>
      </c>
      <c r="E175" s="24">
        <f>F167+L167+R167</f>
        <v>219.3</v>
      </c>
      <c r="F175" s="13" t="s">
        <v>15</v>
      </c>
      <c r="G175" s="13"/>
      <c r="H175" s="17" t="s">
        <v>16</v>
      </c>
      <c r="I175" s="19">
        <f>F169+L169+R169</f>
        <v>1.9187788800000003</v>
      </c>
      <c r="J175" s="13" t="s">
        <v>17</v>
      </c>
      <c r="K175" s="17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>
      <c r="A176" s="13"/>
      <c r="B176" s="17" t="s">
        <v>13</v>
      </c>
      <c r="C176" s="43" t="str">
        <f>'[1]Замеры РП'!$J$4</f>
        <v>22.00</v>
      </c>
      <c r="D176" s="17" t="s">
        <v>14</v>
      </c>
      <c r="E176" s="24">
        <f>G167+M167+S167</f>
        <v>225.59999999999997</v>
      </c>
      <c r="F176" s="13" t="s">
        <v>15</v>
      </c>
      <c r="G176" s="13"/>
      <c r="H176" s="17" t="s">
        <v>16</v>
      </c>
      <c r="I176" s="19">
        <f>G169+M169+S169</f>
        <v>1.9157305599999996</v>
      </c>
      <c r="J176" s="13" t="s">
        <v>17</v>
      </c>
      <c r="K176" s="17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>
      <c r="A177" s="5" t="s">
        <v>63</v>
      </c>
      <c r="B177" s="6" t="s">
        <v>21</v>
      </c>
      <c r="C177" s="7"/>
      <c r="D177" s="7"/>
      <c r="E177" s="7"/>
      <c r="F177" s="7"/>
      <c r="G177" s="8"/>
      <c r="H177" s="6" t="s">
        <v>20</v>
      </c>
      <c r="I177" s="7"/>
      <c r="J177" s="7"/>
      <c r="K177" s="7"/>
      <c r="L177" s="7"/>
      <c r="M177" s="8"/>
      <c r="N177" s="6" t="s">
        <v>54</v>
      </c>
      <c r="O177" s="7"/>
      <c r="P177" s="7"/>
      <c r="Q177" s="7"/>
      <c r="R177" s="7"/>
      <c r="S177" s="8"/>
      <c r="T177" s="6" t="s">
        <v>56</v>
      </c>
      <c r="U177" s="7"/>
      <c r="V177" s="7"/>
      <c r="W177" s="7"/>
      <c r="X177" s="7"/>
      <c r="Y177" s="8"/>
      <c r="Z177" s="13"/>
      <c r="AA177" s="13"/>
      <c r="AB177" s="13"/>
    </row>
    <row r="178" spans="1:28">
      <c r="A178" s="5"/>
      <c r="B178" s="9" t="str">
        <f>'[1]Замеры РП'!$E$4</f>
        <v>4.00</v>
      </c>
      <c r="C178" s="9" t="str">
        <f>'[1]Замеры РП'!$F$4</f>
        <v>9.00</v>
      </c>
      <c r="D178" s="9" t="str">
        <f>'[1]Замеры РП'!$G$4</f>
        <v>14.00</v>
      </c>
      <c r="E178" s="9" t="str">
        <f>'[1]Замеры РП'!$H$4</f>
        <v>18.00</v>
      </c>
      <c r="F178" s="9" t="str">
        <f>'[1]Замеры РП'!$I$4</f>
        <v>20.00</v>
      </c>
      <c r="G178" s="9" t="str">
        <f>'[1]Замеры РП'!$J$4</f>
        <v>22.00</v>
      </c>
      <c r="H178" s="55" t="str">
        <f>'[1]Замеры РП'!$E$4</f>
        <v>4.00</v>
      </c>
      <c r="I178" s="55" t="str">
        <f>'[1]Замеры РП'!$F$4</f>
        <v>9.00</v>
      </c>
      <c r="J178" s="55" t="str">
        <f>'[1]Замеры РП'!$G$4</f>
        <v>14.00</v>
      </c>
      <c r="K178" s="55" t="str">
        <f>'[1]Замеры РП'!$H$4</f>
        <v>18.00</v>
      </c>
      <c r="L178" s="55" t="str">
        <f>'[1]Замеры РП'!$I$4</f>
        <v>20.00</v>
      </c>
      <c r="M178" s="9" t="str">
        <f>'[1]Замеры РП'!$J$4</f>
        <v>22.00</v>
      </c>
      <c r="N178" s="9" t="str">
        <f>'[1]Замеры РП'!$E$4</f>
        <v>4.00</v>
      </c>
      <c r="O178" s="9" t="str">
        <f>'[1]Замеры РП'!$F$4</f>
        <v>9.00</v>
      </c>
      <c r="P178" s="9" t="str">
        <f>'[1]Замеры РП'!$G$4</f>
        <v>14.00</v>
      </c>
      <c r="Q178" s="9" t="str">
        <f>'[1]Замеры РП'!$H$4</f>
        <v>18.00</v>
      </c>
      <c r="R178" s="9" t="str">
        <f>'[1]Замеры РП'!$I$4</f>
        <v>20.00</v>
      </c>
      <c r="S178" s="9" t="str">
        <f>'[1]Замеры РП'!$J$4</f>
        <v>22.00</v>
      </c>
      <c r="T178" s="55" t="str">
        <f>'[1]Замеры РП'!$E$4</f>
        <v>4.00</v>
      </c>
      <c r="U178" s="55" t="str">
        <f>'[1]Замеры РП'!$F$4</f>
        <v>9.00</v>
      </c>
      <c r="V178" s="55" t="str">
        <f>'[1]Замеры РП'!$G$4</f>
        <v>14.00</v>
      </c>
      <c r="W178" s="55" t="str">
        <f>'[1]Замеры РП'!$H$4</f>
        <v>18.00</v>
      </c>
      <c r="X178" s="55" t="str">
        <f>'[1]Замеры РП'!$I$4</f>
        <v>20.00</v>
      </c>
      <c r="Y178" s="9" t="str">
        <f>'[1]Замеры РП'!$J$4</f>
        <v>22.00</v>
      </c>
      <c r="Z178" s="13"/>
      <c r="AA178" s="13"/>
      <c r="AB178" s="13"/>
    </row>
    <row r="179" spans="1:28">
      <c r="A179" s="10" t="s">
        <v>6</v>
      </c>
      <c r="B179" s="10">
        <f>'[1]Замеры ИСК'!G198</f>
        <v>35</v>
      </c>
      <c r="C179" s="10">
        <f>'[1]Замеры ИСК'!L198</f>
        <v>66</v>
      </c>
      <c r="D179" s="10">
        <f>'[1]Замеры ИСК'!Q198</f>
        <v>0</v>
      </c>
      <c r="E179" s="10">
        <f>'[1]Замеры ИСК'!U198</f>
        <v>0</v>
      </c>
      <c r="F179" s="10">
        <f>'[1]Замеры ИСК'!W198</f>
        <v>0</v>
      </c>
      <c r="G179" s="10">
        <f>'[1]Замеры ИСК'!Y198</f>
        <v>60</v>
      </c>
      <c r="H179" s="10">
        <f>'[1]Замеры РП'!E143</f>
        <v>73.199999999999989</v>
      </c>
      <c r="I179" s="10">
        <f>'[1]Замеры РП'!F143</f>
        <v>140</v>
      </c>
      <c r="J179" s="10">
        <f>'[1]Замеры РП'!G143</f>
        <v>147.40000000000003</v>
      </c>
      <c r="K179" s="10">
        <f>'[1]Замеры РП'!H143</f>
        <v>133.6</v>
      </c>
      <c r="L179" s="10">
        <f>'[1]Замеры РП'!I143</f>
        <v>147.9</v>
      </c>
      <c r="M179" s="10">
        <f>'[1]Замеры РП'!J143</f>
        <v>141.19999999999999</v>
      </c>
      <c r="N179" s="10">
        <f>'[1]Замеры РП'!E488</f>
        <v>34.1</v>
      </c>
      <c r="O179" s="10">
        <f>'[1]Замеры РП'!F488</f>
        <v>58.3</v>
      </c>
      <c r="P179" s="10">
        <f>'[1]Замеры РП'!G488</f>
        <v>59.2</v>
      </c>
      <c r="Q179" s="10">
        <f>'[1]Замеры РП'!H488</f>
        <v>58.1</v>
      </c>
      <c r="R179" s="10">
        <f>'[1]Замеры РП'!I488</f>
        <v>55.8</v>
      </c>
      <c r="S179" s="10">
        <f>'[1]Замеры РП'!J488</f>
        <v>58.300000000000004</v>
      </c>
      <c r="T179" s="10">
        <f>'[1]Замеры РП'!E491</f>
        <v>37</v>
      </c>
      <c r="U179" s="10">
        <f>'[1]Замеры РП'!F491</f>
        <v>80</v>
      </c>
      <c r="V179" s="10">
        <f>'[1]Замеры РП'!G491</f>
        <v>103</v>
      </c>
      <c r="W179" s="10">
        <f>'[1]Замеры РП'!H491</f>
        <v>90</v>
      </c>
      <c r="X179" s="10">
        <f>'[1]Замеры РП'!I491</f>
        <v>75</v>
      </c>
      <c r="Y179" s="10">
        <f>'[1]Замеры РП'!J491</f>
        <v>62</v>
      </c>
    </row>
    <row r="180" spans="1:28">
      <c r="A180" s="10" t="s">
        <v>7</v>
      </c>
      <c r="B180" s="10">
        <f>'[1]Замеры ИСК'!G197</f>
        <v>6.1</v>
      </c>
      <c r="C180" s="10">
        <f>'[1]Замеры ИСК'!L197</f>
        <v>6.1</v>
      </c>
      <c r="D180" s="10">
        <f>'[1]Замеры ИСК'!Q197</f>
        <v>0</v>
      </c>
      <c r="E180" s="10">
        <f>'[1]Замеры ИСК'!U197</f>
        <v>0</v>
      </c>
      <c r="F180" s="10">
        <f>'[1]Замеры ИСК'!W197</f>
        <v>0</v>
      </c>
      <c r="G180" s="10">
        <f>'[1]Замеры ИСК'!Y197</f>
        <v>6.2</v>
      </c>
      <c r="H180" s="10">
        <f>'[1]Замеры ИСК'!G200</f>
        <v>6.2</v>
      </c>
      <c r="I180" s="10">
        <f>'[1]Замеры ИСК'!L200</f>
        <v>6.1</v>
      </c>
      <c r="J180" s="10">
        <f>'[1]Замеры ИСК'!Q200</f>
        <v>0</v>
      </c>
      <c r="K180" s="10">
        <f>'[1]Замеры ИСК'!U200</f>
        <v>0</v>
      </c>
      <c r="L180" s="10">
        <f>'[1]Замеры ИСК'!W200</f>
        <v>0</v>
      </c>
      <c r="M180" s="10">
        <f>'[1]Замеры ИСК'!Y200</f>
        <v>6.2</v>
      </c>
      <c r="N180" s="10">
        <f>'[1]Замеры ИСК'!G197</f>
        <v>6.1</v>
      </c>
      <c r="O180" s="10">
        <f>'[1]Замеры ИСК'!L197</f>
        <v>6.1</v>
      </c>
      <c r="P180" s="10">
        <f>'[1]Замеры ИСК'!Q197</f>
        <v>0</v>
      </c>
      <c r="Q180" s="10">
        <f>'[1]Замеры ИСК'!U197</f>
        <v>0</v>
      </c>
      <c r="R180" s="10">
        <f>'[1]Замеры ИСК'!W197</f>
        <v>0</v>
      </c>
      <c r="S180" s="10">
        <f>'[1]Замеры ИСК'!Y197</f>
        <v>6.2</v>
      </c>
      <c r="T180" s="10">
        <f>'[1]Замеры ИСК'!G200</f>
        <v>6.2</v>
      </c>
      <c r="U180" s="10">
        <f>'[1]Замеры ИСК'!L200</f>
        <v>6.1</v>
      </c>
      <c r="V180" s="10">
        <f>'[1]Замеры ИСК'!Q200</f>
        <v>0</v>
      </c>
      <c r="W180" s="10">
        <f>'[1]Замеры ИСК'!U200</f>
        <v>0</v>
      </c>
      <c r="X180" s="10">
        <f>'[1]Замеры ИСК'!W200</f>
        <v>0</v>
      </c>
      <c r="Y180" s="10">
        <f>'[1]Замеры ИСК'!Y200</f>
        <v>6.2</v>
      </c>
    </row>
    <row r="181" spans="1:28">
      <c r="A181" s="10" t="s">
        <v>8</v>
      </c>
      <c r="B181" s="12">
        <f t="shared" ref="B181:Y181" si="24">1.732*B180*(B179/1000)*0.8</f>
        <v>0.29582560000000002</v>
      </c>
      <c r="C181" s="12">
        <f t="shared" si="24"/>
        <v>0.55784255999999999</v>
      </c>
      <c r="D181" s="12">
        <f t="shared" si="24"/>
        <v>0</v>
      </c>
      <c r="E181" s="12">
        <f>1.732*E180*(E179/1000)*0.8</f>
        <v>0</v>
      </c>
      <c r="F181" s="12">
        <f>1.732*F180*(F179/1000)*0.8</f>
        <v>0</v>
      </c>
      <c r="G181" s="12">
        <f>1.732*G180*(G179/1000)*0.8</f>
        <v>0.51544319999999999</v>
      </c>
      <c r="H181" s="12">
        <f t="shared" si="24"/>
        <v>0.62884070399999992</v>
      </c>
      <c r="I181" s="12">
        <f t="shared" si="24"/>
        <v>1.1833024000000001</v>
      </c>
      <c r="J181" s="12">
        <f t="shared" si="24"/>
        <v>0</v>
      </c>
      <c r="K181" s="12">
        <f t="shared" si="24"/>
        <v>0</v>
      </c>
      <c r="L181" s="12">
        <f t="shared" si="24"/>
        <v>0</v>
      </c>
      <c r="M181" s="12">
        <f t="shared" si="24"/>
        <v>1.2130096640000001</v>
      </c>
      <c r="N181" s="12">
        <f t="shared" si="24"/>
        <v>0.28821865599999996</v>
      </c>
      <c r="O181" s="12">
        <f t="shared" si="24"/>
        <v>0.49276092799999999</v>
      </c>
      <c r="P181" s="12">
        <f t="shared" si="24"/>
        <v>0</v>
      </c>
      <c r="Q181" s="12">
        <f t="shared" si="24"/>
        <v>0</v>
      </c>
      <c r="R181" s="12">
        <f t="shared" si="24"/>
        <v>0</v>
      </c>
      <c r="S181" s="12">
        <f t="shared" si="24"/>
        <v>0.50083897600000016</v>
      </c>
      <c r="T181" s="12">
        <f t="shared" si="24"/>
        <v>0.31785664000000002</v>
      </c>
      <c r="U181" s="12">
        <f t="shared" si="24"/>
        <v>0.67617280000000002</v>
      </c>
      <c r="V181" s="12">
        <f t="shared" si="24"/>
        <v>0</v>
      </c>
      <c r="W181" s="12">
        <f t="shared" si="24"/>
        <v>0</v>
      </c>
      <c r="X181" s="12">
        <f t="shared" si="24"/>
        <v>0</v>
      </c>
      <c r="Y181" s="12">
        <f t="shared" si="24"/>
        <v>0.53262464000000009</v>
      </c>
    </row>
    <row r="182" spans="1:28">
      <c r="A182" s="13"/>
      <c r="B182" s="13"/>
      <c r="D182" s="17"/>
      <c r="E182" s="18"/>
      <c r="F182" s="13"/>
      <c r="G182" s="13"/>
      <c r="H182" s="17"/>
      <c r="I182" s="19"/>
      <c r="J182" s="13"/>
      <c r="K182" s="17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>
      <c r="A183" s="20" t="s">
        <v>12</v>
      </c>
      <c r="B183" s="17" t="s">
        <v>13</v>
      </c>
      <c r="C183" s="21" t="str">
        <f>'[1]Замеры РП'!$E$4</f>
        <v>4.00</v>
      </c>
      <c r="D183" s="17" t="s">
        <v>14</v>
      </c>
      <c r="E183" s="24">
        <f>B179+H179+N179+T179</f>
        <v>179.29999999999998</v>
      </c>
      <c r="F183" s="13" t="s">
        <v>15</v>
      </c>
      <c r="G183" s="13"/>
      <c r="H183" s="17" t="s">
        <v>16</v>
      </c>
      <c r="I183" s="19">
        <f>B181+H181+N181+T181</f>
        <v>1.5307415999999998</v>
      </c>
      <c r="J183" s="13" t="s">
        <v>17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>
      <c r="A184" s="13"/>
      <c r="B184" s="17" t="s">
        <v>13</v>
      </c>
      <c r="C184" s="21" t="str">
        <f>'[1]Замеры РП'!$F$4</f>
        <v>9.00</v>
      </c>
      <c r="D184" s="17" t="s">
        <v>14</v>
      </c>
      <c r="E184" s="24">
        <f>C179+I179+O179+U179</f>
        <v>344.3</v>
      </c>
      <c r="F184" s="13" t="s">
        <v>15</v>
      </c>
      <c r="G184" s="13"/>
      <c r="H184" s="17" t="s">
        <v>16</v>
      </c>
      <c r="I184" s="19">
        <f>C181+I181+O181+U181</f>
        <v>2.9100786880000005</v>
      </c>
      <c r="J184" s="13" t="s">
        <v>17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>
      <c r="A185" s="13"/>
      <c r="B185" s="17" t="s">
        <v>13</v>
      </c>
      <c r="C185" s="21" t="str">
        <f>'[1]Замеры РП'!$J$4</f>
        <v>22.00</v>
      </c>
      <c r="D185" s="17" t="s">
        <v>14</v>
      </c>
      <c r="E185" s="24">
        <f>G179+M179+S179+Y179</f>
        <v>321.5</v>
      </c>
      <c r="F185" s="13" t="s">
        <v>15</v>
      </c>
      <c r="G185" s="13"/>
      <c r="H185" s="17" t="s">
        <v>16</v>
      </c>
      <c r="I185" s="19">
        <f>G181+M181+S181+Y181</f>
        <v>2.76191648</v>
      </c>
      <c r="J185" s="13" t="s">
        <v>17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:28">
      <c r="A186" s="13"/>
      <c r="B186" s="17"/>
      <c r="C186" s="21"/>
      <c r="D186" s="17"/>
      <c r="E186" s="24"/>
      <c r="F186" s="13"/>
      <c r="G186" s="13"/>
      <c r="H186" s="17"/>
      <c r="I186" s="19"/>
      <c r="J186" s="13"/>
      <c r="K186" s="17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>
      <c r="A187" s="13"/>
      <c r="B187" s="13"/>
      <c r="D187" s="17"/>
      <c r="E187" s="18"/>
      <c r="F187" s="13"/>
      <c r="G187" s="13"/>
      <c r="H187" s="17"/>
      <c r="I187" s="19"/>
      <c r="J187" s="13"/>
      <c r="K187" s="17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>
      <c r="A189" s="5" t="s">
        <v>64</v>
      </c>
      <c r="B189" s="6" t="s">
        <v>48</v>
      </c>
      <c r="C189" s="7"/>
      <c r="D189" s="7"/>
      <c r="E189" s="7"/>
      <c r="F189" s="7"/>
      <c r="G189" s="8"/>
      <c r="H189" s="6" t="s">
        <v>19</v>
      </c>
      <c r="I189" s="7"/>
      <c r="J189" s="7"/>
      <c r="K189" s="7"/>
      <c r="L189" s="7"/>
      <c r="M189" s="8"/>
      <c r="N189" s="6" t="s">
        <v>4</v>
      </c>
      <c r="O189" s="7"/>
      <c r="P189" s="7"/>
      <c r="Q189" s="7"/>
      <c r="R189" s="7"/>
      <c r="S189" s="8"/>
      <c r="T189" s="6" t="s">
        <v>3</v>
      </c>
      <c r="U189" s="7"/>
      <c r="V189" s="7"/>
      <c r="W189" s="7"/>
      <c r="X189" s="7"/>
      <c r="Y189" s="8"/>
    </row>
    <row r="190" spans="1:28">
      <c r="A190" s="5"/>
      <c r="B190" s="9" t="str">
        <f>'[1]Замеры РП'!$E$4</f>
        <v>4.00</v>
      </c>
      <c r="C190" s="9" t="str">
        <f>'[1]Замеры РП'!$F$4</f>
        <v>9.00</v>
      </c>
      <c r="D190" s="9" t="str">
        <f>'[1]Замеры РП'!$G$4</f>
        <v>14.00</v>
      </c>
      <c r="E190" s="9" t="str">
        <f>'[1]Замеры РП'!$H$4</f>
        <v>18.00</v>
      </c>
      <c r="F190" s="9" t="str">
        <f>'[1]Замеры РП'!$I$4</f>
        <v>20.00</v>
      </c>
      <c r="G190" s="9" t="str">
        <f>'[1]Замеры РП'!$J$4</f>
        <v>22.00</v>
      </c>
      <c r="H190" s="9" t="str">
        <f>'[1]Замеры РП'!$E$4</f>
        <v>4.00</v>
      </c>
      <c r="I190" s="9" t="str">
        <f>'[1]Замеры РП'!$F$4</f>
        <v>9.00</v>
      </c>
      <c r="J190" s="9" t="str">
        <f>'[1]Замеры РП'!$G$4</f>
        <v>14.00</v>
      </c>
      <c r="K190" s="9" t="str">
        <f>'[1]Замеры РП'!$H$4</f>
        <v>18.00</v>
      </c>
      <c r="L190" s="9" t="str">
        <f>'[1]Замеры РП'!$I$4</f>
        <v>20.00</v>
      </c>
      <c r="M190" s="9" t="str">
        <f>'[1]Замеры РП'!$J$4</f>
        <v>22.00</v>
      </c>
      <c r="N190" s="9" t="str">
        <f>'[1]Замеры РП'!$E$4</f>
        <v>4.00</v>
      </c>
      <c r="O190" s="9" t="str">
        <f>'[1]Замеры РП'!$F$4</f>
        <v>9.00</v>
      </c>
      <c r="P190" s="9" t="str">
        <f>'[1]Замеры РП'!$G$4</f>
        <v>14.00</v>
      </c>
      <c r="Q190" s="9" t="str">
        <f>'[1]Замеры РП'!$H$4</f>
        <v>18.00</v>
      </c>
      <c r="R190" s="9" t="str">
        <f>'[1]Замеры РП'!$I$4</f>
        <v>20.00</v>
      </c>
      <c r="S190" s="9" t="str">
        <f>'[1]Замеры РП'!$J$4</f>
        <v>22.00</v>
      </c>
      <c r="T190" s="9" t="str">
        <f>'[1]Замеры РП'!$E$4</f>
        <v>4.00</v>
      </c>
      <c r="U190" s="9" t="str">
        <f>'[1]Замеры РП'!$F$4</f>
        <v>9.00</v>
      </c>
      <c r="V190" s="9" t="str">
        <f>'[1]Замеры РП'!$G$4</f>
        <v>14.00</v>
      </c>
      <c r="W190" s="9" t="str">
        <f>'[1]Замеры РП'!$H$4</f>
        <v>18.00</v>
      </c>
      <c r="X190" s="9" t="str">
        <f>'[1]Замеры РП'!$I$4</f>
        <v>20.00</v>
      </c>
      <c r="Y190" s="9" t="str">
        <f>'[1]Замеры РП'!$J$4</f>
        <v>22.00</v>
      </c>
    </row>
    <row r="191" spans="1:28">
      <c r="A191" s="10" t="s">
        <v>6</v>
      </c>
      <c r="B191" s="14">
        <f>'[1]Замеры РП'!E354</f>
        <v>17.3</v>
      </c>
      <c r="C191" s="14">
        <f>'[1]Замеры РП'!F354</f>
        <v>53.6</v>
      </c>
      <c r="D191" s="14">
        <f>'[1]Замеры РП'!G354</f>
        <v>73.599999999999994</v>
      </c>
      <c r="E191" s="14">
        <f>'[1]Замеры РП'!H354</f>
        <v>55</v>
      </c>
      <c r="F191" s="14">
        <f>'[1]Замеры РП'!I354</f>
        <v>35.5</v>
      </c>
      <c r="G191" s="14">
        <f>'[1]Замеры РП'!J354</f>
        <v>30.3</v>
      </c>
      <c r="H191" s="10">
        <f>'[1]Замеры ИСК'!G155</f>
        <v>33</v>
      </c>
      <c r="I191" s="10">
        <f>'[1]Замеры ИСК'!L155</f>
        <v>71</v>
      </c>
      <c r="J191" s="10">
        <f>'[1]Замеры ИСК'!Q155</f>
        <v>0</v>
      </c>
      <c r="K191" s="10">
        <f>'[1]Замеры ИСК'!U155</f>
        <v>0</v>
      </c>
      <c r="L191" s="10">
        <f>'[1]Замеры ИСК'!W155</f>
        <v>0</v>
      </c>
      <c r="M191" s="10">
        <f>'[1]Замеры ИСК'!Y155</f>
        <v>76</v>
      </c>
      <c r="N191" s="10">
        <f>'[1]Замеры РП'!E393</f>
        <v>33.700000000000003</v>
      </c>
      <c r="O191" s="10">
        <f>'[1]Замеры РП'!F393</f>
        <v>70.3</v>
      </c>
      <c r="P191" s="10">
        <f>'[1]Замеры РП'!G393</f>
        <v>73.099999999999994</v>
      </c>
      <c r="Q191" s="10">
        <f>'[1]Замеры РП'!H393</f>
        <v>61.7</v>
      </c>
      <c r="R191" s="10">
        <f>'[1]Замеры РП'!I393</f>
        <v>61</v>
      </c>
      <c r="S191" s="10">
        <f>'[1]Замеры РП'!J393</f>
        <v>53.8</v>
      </c>
      <c r="T191" s="10">
        <f>'[1]Замеры РП'!E359</f>
        <v>21.4</v>
      </c>
      <c r="U191" s="10">
        <f>'[1]Замеры РП'!F359</f>
        <v>49.8</v>
      </c>
      <c r="V191" s="10">
        <f>'[1]Замеры РП'!G359</f>
        <v>79.7</v>
      </c>
      <c r="W191" s="10">
        <f>'[1]Замеры РП'!H359</f>
        <v>65</v>
      </c>
      <c r="X191" s="10">
        <f>'[1]Замеры РП'!I359</f>
        <v>45.699999999999996</v>
      </c>
      <c r="Y191" s="10">
        <f>'[1]Замеры РП'!J359</f>
        <v>37.199999999999996</v>
      </c>
    </row>
    <row r="192" spans="1:28">
      <c r="A192" s="10" t="s">
        <v>7</v>
      </c>
      <c r="B192" s="10">
        <f>'[1]Замеры ИСК'!G153</f>
        <v>6.32</v>
      </c>
      <c r="C192" s="10">
        <f>'[1]Замеры ИСК'!L153</f>
        <v>6.3</v>
      </c>
      <c r="D192" s="10">
        <f>'[1]Замеры ИСК'!Q153</f>
        <v>0</v>
      </c>
      <c r="E192" s="10">
        <f>'[1]Замеры ИСК'!U153</f>
        <v>0</v>
      </c>
      <c r="F192" s="10">
        <f>'[1]Замеры ИСК'!W153</f>
        <v>0</v>
      </c>
      <c r="G192" s="10">
        <f>'[1]Замеры ИСК'!Y153</f>
        <v>6.31</v>
      </c>
      <c r="H192" s="10">
        <f>'[1]Замеры ИСК'!G153</f>
        <v>6.32</v>
      </c>
      <c r="I192" s="10">
        <f>'[1]Замеры ИСК'!L153</f>
        <v>6.3</v>
      </c>
      <c r="J192" s="10">
        <f>'[1]Замеры ИСК'!Q153</f>
        <v>0</v>
      </c>
      <c r="K192" s="10">
        <f>'[1]Замеры ИСК'!U153</f>
        <v>0</v>
      </c>
      <c r="L192" s="10">
        <f>'[1]Замеры ИСК'!W153</f>
        <v>0</v>
      </c>
      <c r="M192" s="10">
        <f>'[1]Замеры ИСК'!Y153</f>
        <v>6.31</v>
      </c>
      <c r="N192" s="10">
        <f>'[1]Замеры ИСК'!G153</f>
        <v>6.32</v>
      </c>
      <c r="O192" s="10">
        <f>'[1]Замеры ИСК'!L153</f>
        <v>6.3</v>
      </c>
      <c r="P192" s="10">
        <f>'[1]Замеры ИСК'!Q153</f>
        <v>0</v>
      </c>
      <c r="Q192" s="10">
        <f>'[1]Замеры ИСК'!U153</f>
        <v>0</v>
      </c>
      <c r="R192" s="10">
        <f>'[1]Замеры ИСК'!W153</f>
        <v>0</v>
      </c>
      <c r="S192" s="10">
        <f>'[1]Замеры ИСК'!Y153</f>
        <v>6.31</v>
      </c>
      <c r="T192" s="10">
        <f>'[1]Замеры ИСК'!G159</f>
        <v>6.3</v>
      </c>
      <c r="U192" s="10">
        <f>'[1]Замеры ИСК'!L159</f>
        <v>6.29</v>
      </c>
      <c r="V192" s="10">
        <f>'[1]Замеры ИСК'!Q159</f>
        <v>0</v>
      </c>
      <c r="W192" s="10">
        <f>'[1]Замеры ИСК'!U159</f>
        <v>0</v>
      </c>
      <c r="X192" s="10">
        <f>'[1]Замеры ИСК'!W159</f>
        <v>0</v>
      </c>
      <c r="Y192" s="10">
        <f>'[1]Замеры ИСК'!Y159</f>
        <v>6.29</v>
      </c>
    </row>
    <row r="193" spans="1:28">
      <c r="A193" s="10" t="s">
        <v>8</v>
      </c>
      <c r="B193" s="12">
        <f t="shared" ref="B193:Y193" si="25">1.732*B192*(B191/1000)*0.8</f>
        <v>0.15149596160000001</v>
      </c>
      <c r="C193" s="12">
        <f t="shared" si="25"/>
        <v>0.46788940800000001</v>
      </c>
      <c r="D193" s="12">
        <f t="shared" si="25"/>
        <v>0</v>
      </c>
      <c r="E193" s="12">
        <f t="shared" si="25"/>
        <v>0</v>
      </c>
      <c r="F193" s="12">
        <f t="shared" si="25"/>
        <v>0</v>
      </c>
      <c r="G193" s="12">
        <f t="shared" si="25"/>
        <v>0.26491702080000001</v>
      </c>
      <c r="H193" s="12">
        <f t="shared" si="25"/>
        <v>0.28898073600000002</v>
      </c>
      <c r="I193" s="12">
        <f t="shared" si="25"/>
        <v>0.61977888000000003</v>
      </c>
      <c r="J193" s="12">
        <f t="shared" si="25"/>
        <v>0</v>
      </c>
      <c r="K193" s="12">
        <f t="shared" si="25"/>
        <v>0</v>
      </c>
      <c r="L193" s="12">
        <f t="shared" si="25"/>
        <v>0</v>
      </c>
      <c r="M193" s="12">
        <f t="shared" si="25"/>
        <v>0.66447833600000006</v>
      </c>
      <c r="N193" s="12">
        <f t="shared" si="25"/>
        <v>0.29511063040000002</v>
      </c>
      <c r="O193" s="12">
        <f t="shared" si="25"/>
        <v>0.61366838400000001</v>
      </c>
      <c r="P193" s="12">
        <f t="shared" si="25"/>
        <v>0</v>
      </c>
      <c r="Q193" s="12">
        <f t="shared" si="25"/>
        <v>0</v>
      </c>
      <c r="R193" s="12">
        <f t="shared" si="25"/>
        <v>0</v>
      </c>
      <c r="S193" s="12">
        <f t="shared" si="25"/>
        <v>0.47038071680000004</v>
      </c>
      <c r="T193" s="12">
        <f t="shared" si="25"/>
        <v>0.18680659199999999</v>
      </c>
      <c r="U193" s="12">
        <f t="shared" si="25"/>
        <v>0.43402811520000006</v>
      </c>
      <c r="V193" s="12">
        <f t="shared" si="25"/>
        <v>0</v>
      </c>
      <c r="W193" s="12">
        <f t="shared" si="25"/>
        <v>0</v>
      </c>
      <c r="X193" s="12">
        <f t="shared" si="25"/>
        <v>0</v>
      </c>
      <c r="Y193" s="12">
        <f t="shared" si="25"/>
        <v>0.32421377280000002</v>
      </c>
    </row>
    <row r="194" spans="1:28">
      <c r="A194" s="5" t="s">
        <v>64</v>
      </c>
      <c r="B194" s="6" t="s">
        <v>20</v>
      </c>
      <c r="C194" s="7"/>
      <c r="D194" s="7"/>
      <c r="E194" s="7"/>
      <c r="F194" s="7"/>
      <c r="G194" s="8"/>
      <c r="H194" s="6" t="s">
        <v>54</v>
      </c>
      <c r="I194" s="7"/>
      <c r="J194" s="7"/>
      <c r="K194" s="7"/>
      <c r="L194" s="7"/>
      <c r="M194" s="8"/>
      <c r="N194" s="6" t="s">
        <v>56</v>
      </c>
      <c r="O194" s="7"/>
      <c r="P194" s="7"/>
      <c r="Q194" s="7"/>
      <c r="R194" s="7"/>
      <c r="S194" s="8"/>
      <c r="T194" s="5" t="s">
        <v>21</v>
      </c>
      <c r="U194" s="5"/>
      <c r="V194" s="5"/>
      <c r="W194" s="5"/>
      <c r="X194" s="5"/>
      <c r="Y194" s="5"/>
      <c r="Z194" s="16"/>
      <c r="AA194" s="16"/>
      <c r="AB194" s="16"/>
    </row>
    <row r="195" spans="1:28">
      <c r="A195" s="5"/>
      <c r="B195" s="9" t="str">
        <f>'[1]Замеры РП'!$E$4</f>
        <v>4.00</v>
      </c>
      <c r="C195" s="9" t="str">
        <f>'[1]Замеры РП'!$F$4</f>
        <v>9.00</v>
      </c>
      <c r="D195" s="9" t="str">
        <f>'[1]Замеры РП'!$G$4</f>
        <v>14.00</v>
      </c>
      <c r="E195" s="9" t="str">
        <f>'[1]Замеры РП'!$H$4</f>
        <v>18.00</v>
      </c>
      <c r="F195" s="9" t="str">
        <f>'[1]Замеры РП'!$I$4</f>
        <v>20.00</v>
      </c>
      <c r="G195" s="9" t="str">
        <f>'[1]Замеры РП'!$J$4</f>
        <v>22.00</v>
      </c>
      <c r="H195" s="9" t="str">
        <f>'[1]Замеры РП'!$E$4</f>
        <v>4.00</v>
      </c>
      <c r="I195" s="9" t="str">
        <f>'[1]Замеры РП'!$F$4</f>
        <v>9.00</v>
      </c>
      <c r="J195" s="9" t="str">
        <f>'[1]Замеры РП'!$G$4</f>
        <v>14.00</v>
      </c>
      <c r="K195" s="9" t="str">
        <f>'[1]Замеры РП'!$H$4</f>
        <v>18.00</v>
      </c>
      <c r="L195" s="9" t="str">
        <f>'[1]Замеры РП'!$I$4</f>
        <v>20.00</v>
      </c>
      <c r="M195" s="9" t="str">
        <f>'[1]Замеры РП'!$J$4</f>
        <v>22.00</v>
      </c>
      <c r="N195" s="9" t="str">
        <f>'[1]Замеры РП'!$E$4</f>
        <v>4.00</v>
      </c>
      <c r="O195" s="9" t="str">
        <f>'[1]Замеры РП'!$F$4</f>
        <v>9.00</v>
      </c>
      <c r="P195" s="9" t="str">
        <f>'[1]Замеры РП'!$G$4</f>
        <v>14.00</v>
      </c>
      <c r="Q195" s="9" t="str">
        <f>'[1]Замеры РП'!$H$4</f>
        <v>18.00</v>
      </c>
      <c r="R195" s="9" t="str">
        <f>'[1]Замеры РП'!$I$4</f>
        <v>20.00</v>
      </c>
      <c r="S195" s="9" t="str">
        <f>'[1]Замеры РП'!$J$4</f>
        <v>22.00</v>
      </c>
      <c r="T195" s="9" t="str">
        <f>'[1]Замеры РП'!$E$4</f>
        <v>4.00</v>
      </c>
      <c r="U195" s="9" t="str">
        <f>'[1]Замеры РП'!$F$4</f>
        <v>9.00</v>
      </c>
      <c r="V195" s="9" t="str">
        <f>'[1]Замеры РП'!$G$4</f>
        <v>14.00</v>
      </c>
      <c r="W195" s="9" t="str">
        <f>'[1]Замеры РП'!$H$4</f>
        <v>18.00</v>
      </c>
      <c r="X195" s="9" t="str">
        <f>'[1]Замеры РП'!$I$4</f>
        <v>20.00</v>
      </c>
      <c r="Y195" s="9" t="str">
        <f>'[1]Замеры РП'!$J$4</f>
        <v>22.00</v>
      </c>
      <c r="Z195" s="16"/>
      <c r="AA195" s="16"/>
      <c r="AB195" s="16"/>
    </row>
    <row r="196" spans="1:28">
      <c r="A196" s="10" t="s">
        <v>6</v>
      </c>
      <c r="B196" s="10">
        <f>'[1]Замеры РП'!E378</f>
        <v>42</v>
      </c>
      <c r="C196" s="10">
        <f>'[1]Замеры РП'!F378</f>
        <v>77.8</v>
      </c>
      <c r="D196" s="10">
        <f>'[1]Замеры РП'!G378</f>
        <v>75.199999999999989</v>
      </c>
      <c r="E196" s="10">
        <f>'[1]Замеры РП'!H378</f>
        <v>77.3</v>
      </c>
      <c r="F196" s="10">
        <f>'[1]Замеры РП'!I378</f>
        <v>83.9</v>
      </c>
      <c r="G196" s="10">
        <f>'[1]Замеры РП'!J378</f>
        <v>94</v>
      </c>
      <c r="H196" s="10">
        <f>'[1]Замеры РП'!E398</f>
        <v>45.2</v>
      </c>
      <c r="I196" s="10">
        <f>'[1]Замеры РП'!F398</f>
        <v>103</v>
      </c>
      <c r="J196" s="10">
        <f>'[1]Замеры РП'!G398</f>
        <v>115.4</v>
      </c>
      <c r="K196" s="10">
        <f>'[1]Замеры РП'!H398</f>
        <v>90.4</v>
      </c>
      <c r="L196" s="10">
        <f>'[1]Замеры РП'!I398</f>
        <v>72.599999999999994</v>
      </c>
      <c r="M196" s="10">
        <f>'[1]Замеры РП'!J398</f>
        <v>75.899999999999991</v>
      </c>
      <c r="N196" s="10">
        <f>'[1]Замеры РП'!E477</f>
        <v>47.9</v>
      </c>
      <c r="O196" s="10">
        <f>'[1]Замеры РП'!F477</f>
        <v>73.5</v>
      </c>
      <c r="P196" s="10">
        <f>'[1]Замеры РП'!G477</f>
        <v>76.2</v>
      </c>
      <c r="Q196" s="10">
        <f>'[1]Замеры РП'!H477</f>
        <v>67.099999999999994</v>
      </c>
      <c r="R196" s="10">
        <f>'[1]Замеры РП'!I477</f>
        <v>75.399999999999991</v>
      </c>
      <c r="S196" s="10">
        <f>'[1]Замеры РП'!J477</f>
        <v>90.399999999999991</v>
      </c>
      <c r="T196" s="10">
        <f>'[1]Замеры РП'!E482</f>
        <v>37.4</v>
      </c>
      <c r="U196" s="10">
        <f>'[1]Замеры РП'!F482</f>
        <v>71.3</v>
      </c>
      <c r="V196" s="10">
        <f>'[1]Замеры РП'!G482</f>
        <v>71.5</v>
      </c>
      <c r="W196" s="10">
        <f>'[1]Замеры РП'!H482</f>
        <v>67.099999999999994</v>
      </c>
      <c r="X196" s="10">
        <f>'[1]Замеры РП'!I482</f>
        <v>75.8</v>
      </c>
      <c r="Y196" s="10">
        <f>'[1]Замеры РП'!J482</f>
        <v>78</v>
      </c>
      <c r="Z196" s="16"/>
      <c r="AA196" s="16"/>
      <c r="AB196" s="16"/>
    </row>
    <row r="197" spans="1:28">
      <c r="A197" s="10" t="s">
        <v>7</v>
      </c>
      <c r="B197" s="10">
        <f>'[1]Замеры ИСК'!G153</f>
        <v>6.32</v>
      </c>
      <c r="C197" s="10">
        <f>'[1]Замеры ИСК'!L153</f>
        <v>6.3</v>
      </c>
      <c r="D197" s="10">
        <f>'[1]Замеры ИСК'!Q153</f>
        <v>0</v>
      </c>
      <c r="E197" s="10">
        <f>'[1]Замеры ИСК'!U153</f>
        <v>0</v>
      </c>
      <c r="F197" s="10">
        <f>'[1]Замеры ИСК'!W153</f>
        <v>0</v>
      </c>
      <c r="G197" s="10">
        <f>'[1]Замеры ИСК'!Y153</f>
        <v>6.31</v>
      </c>
      <c r="H197" s="10">
        <f>'[1]Замеры ИСК'!G159</f>
        <v>6.3</v>
      </c>
      <c r="I197" s="10">
        <f>'[1]Замеры ИСК'!L159</f>
        <v>6.29</v>
      </c>
      <c r="J197" s="10">
        <f>'[1]Замеры ИСК'!Q159</f>
        <v>0</v>
      </c>
      <c r="K197" s="10">
        <f>'[1]Замеры ИСК'!U159</f>
        <v>0</v>
      </c>
      <c r="L197" s="10">
        <f>'[1]Замеры ИСК'!W159</f>
        <v>0</v>
      </c>
      <c r="M197" s="10">
        <f>'[1]Замеры ИСК'!Y159</f>
        <v>6.29</v>
      </c>
      <c r="N197" s="10">
        <f>'[1]Замеры ИСК'!G153</f>
        <v>6.32</v>
      </c>
      <c r="O197" s="10">
        <f>'[1]Замеры ИСК'!L153</f>
        <v>6.3</v>
      </c>
      <c r="P197" s="10">
        <f>'[1]Замеры ИСК'!Q153</f>
        <v>0</v>
      </c>
      <c r="Q197" s="10">
        <f>'[1]Замеры ИСК'!U153</f>
        <v>0</v>
      </c>
      <c r="R197" s="10">
        <f>'[1]Замеры ИСК'!W153</f>
        <v>0</v>
      </c>
      <c r="S197" s="10">
        <f>'[1]Замеры ИСК'!Y153</f>
        <v>6.31</v>
      </c>
      <c r="T197" s="10">
        <f>'[1]Замеры ИСК'!G159</f>
        <v>6.3</v>
      </c>
      <c r="U197" s="10">
        <f>'[1]Замеры ИСК'!L159</f>
        <v>6.29</v>
      </c>
      <c r="V197" s="10">
        <f>'[1]Замеры ИСК'!Q159</f>
        <v>0</v>
      </c>
      <c r="W197" s="10">
        <f>'[1]Замеры ИСК'!U159</f>
        <v>0</v>
      </c>
      <c r="X197" s="10">
        <f>'[1]Замеры ИСК'!W159</f>
        <v>0</v>
      </c>
      <c r="Y197" s="10">
        <f>'[1]Замеры ИСК'!Y159</f>
        <v>6.29</v>
      </c>
      <c r="Z197" s="16"/>
      <c r="AA197" s="16"/>
      <c r="AB197" s="16"/>
    </row>
    <row r="198" spans="1:28">
      <c r="A198" s="10" t="s">
        <v>8</v>
      </c>
      <c r="B198" s="12">
        <f t="shared" ref="B198:V198" si="26">1.732*B197*(B196/1000)*0.8</f>
        <v>0.36779366400000002</v>
      </c>
      <c r="C198" s="12">
        <f t="shared" si="26"/>
        <v>0.67913798400000003</v>
      </c>
      <c r="D198" s="12">
        <f t="shared" si="26"/>
        <v>0</v>
      </c>
      <c r="E198" s="12">
        <f>1.732*E197*(E196/1000)*0.8</f>
        <v>0</v>
      </c>
      <c r="F198" s="12">
        <f>1.732*F197*(F196/1000)*0.8</f>
        <v>0</v>
      </c>
      <c r="G198" s="12">
        <f>1.732*G197*(G196/1000)*0.8</f>
        <v>0.821854784</v>
      </c>
      <c r="H198" s="12">
        <f t="shared" si="26"/>
        <v>0.39456345600000003</v>
      </c>
      <c r="I198" s="12">
        <f t="shared" si="26"/>
        <v>0.89768867200000002</v>
      </c>
      <c r="J198" s="12">
        <f t="shared" si="26"/>
        <v>0</v>
      </c>
      <c r="K198" s="12">
        <f>1.732*K197*(K196/1000)*0.8</f>
        <v>0</v>
      </c>
      <c r="L198" s="12">
        <f>1.732*L197*(L196/1000)*0.8</f>
        <v>0</v>
      </c>
      <c r="M198" s="12">
        <f>1.732*M197*(M196/1000)*0.8</f>
        <v>0.66150068159999997</v>
      </c>
      <c r="N198" s="12">
        <f t="shared" si="26"/>
        <v>0.4194599168</v>
      </c>
      <c r="O198" s="12">
        <f t="shared" si="26"/>
        <v>0.64160207999999996</v>
      </c>
      <c r="P198" s="12">
        <f t="shared" si="26"/>
        <v>0</v>
      </c>
      <c r="Q198" s="12">
        <f>1.732*Q197*(Q196/1000)*0.8</f>
        <v>0</v>
      </c>
      <c r="R198" s="12">
        <f>1.732*R197*(R196/1000)*0.8</f>
        <v>0</v>
      </c>
      <c r="S198" s="12">
        <f>1.732*S197*(S196/1000)*0.8</f>
        <v>0.79037949439999999</v>
      </c>
      <c r="T198" s="12">
        <f t="shared" si="26"/>
        <v>0.32647507199999998</v>
      </c>
      <c r="U198" s="12">
        <f t="shared" si="26"/>
        <v>0.62140973120000009</v>
      </c>
      <c r="V198" s="12">
        <f t="shared" si="26"/>
        <v>0</v>
      </c>
      <c r="W198" s="12">
        <f>1.732*W197*(W196/1000)*0.8</f>
        <v>0</v>
      </c>
      <c r="X198" s="12">
        <f>1.732*X197*(X196/1000)*0.8</f>
        <v>0</v>
      </c>
      <c r="Y198" s="12">
        <f>1.732*Y197*(Y196/1000)*0.8</f>
        <v>0.67980307200000001</v>
      </c>
      <c r="Z198" s="13"/>
      <c r="AA198" s="13"/>
      <c r="AB198" s="13"/>
    </row>
    <row r="199" spans="1:28">
      <c r="A199" s="5" t="s">
        <v>64</v>
      </c>
      <c r="B199" s="6" t="s">
        <v>27</v>
      </c>
      <c r="C199" s="7"/>
      <c r="D199" s="7"/>
      <c r="E199" s="7"/>
      <c r="F199" s="7"/>
      <c r="G199" s="8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3"/>
      <c r="AA199" s="13"/>
      <c r="AB199" s="13"/>
    </row>
    <row r="200" spans="1:28">
      <c r="A200" s="5"/>
      <c r="B200" s="55" t="str">
        <f>'[1]Замеры РП'!$E$4</f>
        <v>4.00</v>
      </c>
      <c r="C200" s="55" t="str">
        <f>'[1]Замеры РП'!$F$4</f>
        <v>9.00</v>
      </c>
      <c r="D200" s="55" t="str">
        <f>'[1]Замеры РП'!$G$4</f>
        <v>14.00</v>
      </c>
      <c r="E200" s="55" t="str">
        <f>'[1]Замеры РП'!$H$4</f>
        <v>18.00</v>
      </c>
      <c r="F200" s="55" t="str">
        <f>'[1]Замеры РП'!$I$4</f>
        <v>20.00</v>
      </c>
      <c r="G200" s="9" t="str">
        <f>'[1]Замеры РП'!$J$4</f>
        <v>22.00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:28">
      <c r="A201" s="10" t="s">
        <v>6</v>
      </c>
      <c r="B201" s="10">
        <f>'[1]Замеры РП'!E386</f>
        <v>35.100000000000009</v>
      </c>
      <c r="C201" s="10">
        <f>'[1]Замеры РП'!F386</f>
        <v>61.099999999999994</v>
      </c>
      <c r="D201" s="10">
        <f>'[1]Замеры РП'!G386</f>
        <v>77.7</v>
      </c>
      <c r="E201" s="10">
        <f>'[1]Замеры РП'!H386</f>
        <v>87.000000000000014</v>
      </c>
      <c r="F201" s="10">
        <f>'[1]Замеры РП'!I386</f>
        <v>76.3</v>
      </c>
      <c r="G201" s="10">
        <f>'[1]Замеры РП'!J386</f>
        <v>75.900000000000006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:28">
      <c r="A202" s="10" t="s">
        <v>7</v>
      </c>
      <c r="B202" s="10">
        <f>'[1]Замеры ИСК'!G159</f>
        <v>6.3</v>
      </c>
      <c r="C202" s="10">
        <f>'[1]Замеры ИСК'!L159</f>
        <v>6.29</v>
      </c>
      <c r="D202" s="10">
        <f>'[1]Замеры ИСК'!Q159</f>
        <v>0</v>
      </c>
      <c r="E202" s="10">
        <f>'[1]Замеры ИСК'!U159</f>
        <v>0</v>
      </c>
      <c r="F202" s="10">
        <f>'[1]Замеры ИСК'!W159</f>
        <v>0</v>
      </c>
      <c r="G202" s="10">
        <f>'[1]Замеры ИСК'!Y159</f>
        <v>6.29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>
      <c r="A203" s="10" t="s">
        <v>8</v>
      </c>
      <c r="B203" s="12">
        <f t="shared" ref="B203:G203" si="27">1.732*B202*(B201/1000)*0.8</f>
        <v>0.30639772800000009</v>
      </c>
      <c r="C203" s="12">
        <f t="shared" si="27"/>
        <v>0.53251240639999997</v>
      </c>
      <c r="D203" s="12">
        <f t="shared" si="27"/>
        <v>0</v>
      </c>
      <c r="E203" s="12">
        <f t="shared" si="27"/>
        <v>0</v>
      </c>
      <c r="F203" s="12">
        <f t="shared" si="27"/>
        <v>0</v>
      </c>
      <c r="G203" s="12">
        <f t="shared" si="27"/>
        <v>0.6615006816000002</v>
      </c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>
      <c r="A206" s="20" t="s">
        <v>12</v>
      </c>
      <c r="B206" s="17" t="s">
        <v>13</v>
      </c>
      <c r="C206" s="21" t="str">
        <f>'[1]Замеры РП'!$E$4</f>
        <v>4.00</v>
      </c>
      <c r="D206" s="17" t="s">
        <v>14</v>
      </c>
      <c r="E206" s="24">
        <f>H191+N191+T191+B201+B196+H196+N196+T196+B191</f>
        <v>312.99999999999994</v>
      </c>
      <c r="F206" s="13" t="s">
        <v>15</v>
      </c>
      <c r="G206" s="13"/>
      <c r="H206" s="17" t="s">
        <v>16</v>
      </c>
      <c r="I206" s="19">
        <f>B193+H193+N193+T193+B203+B198+H198+N198+T198</f>
        <v>2.7370837568000002</v>
      </c>
      <c r="J206" s="13" t="s">
        <v>17</v>
      </c>
      <c r="K206" s="17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>
      <c r="A207" s="13"/>
      <c r="B207" s="17" t="s">
        <v>13</v>
      </c>
      <c r="C207" s="21" t="str">
        <f>'[1]Замеры РП'!$F$4</f>
        <v>9.00</v>
      </c>
      <c r="D207" s="17" t="s">
        <v>14</v>
      </c>
      <c r="E207" s="22">
        <f>C191+I191+O191+U191+C201+C196+I196+O196+U196</f>
        <v>631.39999999999986</v>
      </c>
      <c r="F207" s="13" t="s">
        <v>15</v>
      </c>
      <c r="G207" s="13"/>
      <c r="H207" s="17" t="s">
        <v>16</v>
      </c>
      <c r="I207" s="19">
        <f>C193+I193+O193+U193+C203+C198+I198+O198+U198</f>
        <v>5.5077156608000006</v>
      </c>
      <c r="J207" s="13" t="s">
        <v>17</v>
      </c>
      <c r="K207" s="17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:28">
      <c r="A208" s="13"/>
      <c r="B208" s="17" t="s">
        <v>13</v>
      </c>
      <c r="C208" s="21" t="str">
        <f>'[1]Замеры РП'!$J$4</f>
        <v>22.00</v>
      </c>
      <c r="D208" s="17" t="s">
        <v>14</v>
      </c>
      <c r="E208" s="22">
        <f>G191+M191+S191+Y191+G196+M196+S196+Y196+G201</f>
        <v>611.49999999999989</v>
      </c>
      <c r="F208" s="13" t="s">
        <v>15</v>
      </c>
      <c r="G208" s="13"/>
      <c r="H208" s="17" t="s">
        <v>16</v>
      </c>
      <c r="I208" s="19">
        <f>G193+M193+S193+Y193+G198+M198+S198+Y198+G203</f>
        <v>5.3390285600000009</v>
      </c>
      <c r="J208" s="13" t="s">
        <v>17</v>
      </c>
      <c r="K208" s="17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>
      <c r="A209" s="13"/>
      <c r="B209" s="17"/>
      <c r="C209" s="21"/>
      <c r="D209" s="17"/>
      <c r="E209" s="22"/>
      <c r="F209" s="13"/>
      <c r="G209" s="13"/>
      <c r="H209" s="17"/>
      <c r="I209" s="19"/>
      <c r="J209" s="13"/>
      <c r="K209" s="17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>
      <c r="A210" s="5" t="s">
        <v>65</v>
      </c>
      <c r="B210" s="6" t="s">
        <v>54</v>
      </c>
      <c r="C210" s="7"/>
      <c r="D210" s="7"/>
      <c r="E210" s="7"/>
      <c r="F210" s="7"/>
      <c r="G210" s="8"/>
      <c r="H210" s="6" t="s">
        <v>30</v>
      </c>
      <c r="I210" s="7"/>
      <c r="J210" s="7"/>
      <c r="K210" s="7"/>
      <c r="L210" s="7"/>
      <c r="M210" s="8"/>
      <c r="N210" s="6" t="s">
        <v>66</v>
      </c>
      <c r="O210" s="7"/>
      <c r="P210" s="7"/>
      <c r="Q210" s="7"/>
      <c r="R210" s="7"/>
      <c r="S210" s="8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>
      <c r="A211" s="5"/>
      <c r="B211" s="9" t="str">
        <f>'[1]Замеры РП'!$E$4</f>
        <v>4.00</v>
      </c>
      <c r="C211" s="9" t="str">
        <f>'[1]Замеры РП'!$F$4</f>
        <v>9.00</v>
      </c>
      <c r="D211" s="9" t="str">
        <f>'[1]Замеры РП'!$G$4</f>
        <v>14.00</v>
      </c>
      <c r="E211" s="9" t="str">
        <f>'[1]Замеры РП'!$H$4</f>
        <v>18.00</v>
      </c>
      <c r="F211" s="9" t="str">
        <f>'[1]Замеры РП'!$I$4</f>
        <v>20.00</v>
      </c>
      <c r="G211" s="9" t="str">
        <f>'[1]Замеры РП'!$J$4</f>
        <v>22.00</v>
      </c>
      <c r="H211" s="9" t="str">
        <f>'[1]Замеры РП'!$E$4</f>
        <v>4.00</v>
      </c>
      <c r="I211" s="9" t="str">
        <f>'[1]Замеры РП'!$F$4</f>
        <v>9.00</v>
      </c>
      <c r="J211" s="9" t="str">
        <f>'[1]Замеры РП'!$G$4</f>
        <v>14.00</v>
      </c>
      <c r="K211" s="9" t="str">
        <f>'[1]Замеры РП'!$H$4</f>
        <v>18.00</v>
      </c>
      <c r="L211" s="9" t="str">
        <f>'[1]Замеры РП'!$I$4</f>
        <v>20.00</v>
      </c>
      <c r="M211" s="9" t="str">
        <f>'[1]Замеры РП'!$J$4</f>
        <v>22.00</v>
      </c>
      <c r="N211" s="9" t="str">
        <f>'[1]Замеры РП'!$E$4</f>
        <v>4.00</v>
      </c>
      <c r="O211" s="9" t="str">
        <f>'[1]Замеры РП'!$F$4</f>
        <v>9.00</v>
      </c>
      <c r="P211" s="9" t="str">
        <f>'[1]Замеры РП'!$G$4</f>
        <v>14.00</v>
      </c>
      <c r="Q211" s="9" t="str">
        <f>'[1]Замеры РП'!$H$4</f>
        <v>18.00</v>
      </c>
      <c r="R211" s="9" t="str">
        <f>'[1]Замеры РП'!$I$4</f>
        <v>20.00</v>
      </c>
      <c r="S211" s="9" t="str">
        <f>'[1]Замеры РП'!$J$4</f>
        <v>22.00</v>
      </c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>
      <c r="A212" s="10" t="s">
        <v>6</v>
      </c>
      <c r="B212" s="10">
        <f>'[1]Замеры ИСК'!G211</f>
        <v>0</v>
      </c>
      <c r="C212" s="10">
        <f>'[1]Замеры ИСК'!L211</f>
        <v>0</v>
      </c>
      <c r="D212" s="10">
        <f>'[1]Замеры ИСК'!Q211</f>
        <v>0</v>
      </c>
      <c r="E212" s="10">
        <f>'[1]Замеры ИСК'!U211</f>
        <v>0</v>
      </c>
      <c r="F212" s="10">
        <f>'[1]Замеры ИСК'!W211</f>
        <v>0</v>
      </c>
      <c r="G212" s="10">
        <f>'[1]Замеры ИСК'!Y211</f>
        <v>0</v>
      </c>
      <c r="H212" s="10">
        <f>'[1]Замеры ИСК'!G212</f>
        <v>0</v>
      </c>
      <c r="I212" s="10">
        <f>'[1]Замеры ИСК'!L212</f>
        <v>0</v>
      </c>
      <c r="J212" s="10">
        <f>'[1]Замеры ИСК'!Q212</f>
        <v>0</v>
      </c>
      <c r="K212" s="10">
        <f>'[1]Замеры ИСК'!U212</f>
        <v>0</v>
      </c>
      <c r="L212" s="10">
        <f>'[1]Замеры ИСК'!W212</f>
        <v>0</v>
      </c>
      <c r="M212" s="10">
        <f>'[1]Замеры ИСК'!Y212</f>
        <v>0</v>
      </c>
      <c r="N212" s="14">
        <f>'[1]Замеры ИСК'!G213</f>
        <v>13</v>
      </c>
      <c r="O212" s="14">
        <f>'[1]Замеры ИСК'!L213</f>
        <v>28</v>
      </c>
      <c r="P212" s="14">
        <f>'[1]Замеры ИСК'!Q213</f>
        <v>0</v>
      </c>
      <c r="Q212" s="14">
        <f>'[1]Замеры ИСК'!U213</f>
        <v>0</v>
      </c>
      <c r="R212" s="14">
        <f>'[1]Замеры ИСК'!W213</f>
        <v>0</v>
      </c>
      <c r="S212" s="14">
        <f>'[1]Замеры ИСК'!Y213</f>
        <v>29</v>
      </c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>
      <c r="A213" s="10" t="s">
        <v>7</v>
      </c>
      <c r="B213" s="10">
        <f>'[1]Замеры ИСК'!G210</f>
        <v>6.02</v>
      </c>
      <c r="C213" s="10">
        <f>'[1]Замеры ИСК'!L210</f>
        <v>6.04</v>
      </c>
      <c r="D213" s="56">
        <f>'[1]Замеры ИСК'!Q210</f>
        <v>0</v>
      </c>
      <c r="E213" s="56">
        <f>'[1]Замеры ИСК'!U210</f>
        <v>0</v>
      </c>
      <c r="F213" s="56">
        <f>'[1]Замеры ИСК'!W210</f>
        <v>0</v>
      </c>
      <c r="G213" s="56">
        <f>'[1]Замеры ИСК'!Y210</f>
        <v>6.16</v>
      </c>
      <c r="H213" s="10">
        <f>'[1]Замеры ИСК'!G210</f>
        <v>6.02</v>
      </c>
      <c r="I213" s="10">
        <f>'[1]Замеры ИСК'!L210</f>
        <v>6.04</v>
      </c>
      <c r="J213" s="56">
        <f>'[1]Замеры ИСК'!Q210</f>
        <v>0</v>
      </c>
      <c r="K213" s="10">
        <f>'[1]Замеры ИСК'!U210</f>
        <v>0</v>
      </c>
      <c r="L213" s="10">
        <f>'[1]Замеры ИСК'!W210</f>
        <v>0</v>
      </c>
      <c r="M213" s="10">
        <f>'[1]Замеры ИСК'!Y210</f>
        <v>6.16</v>
      </c>
      <c r="N213" s="10">
        <f>'[1]Замеры ИСК'!G210</f>
        <v>6.02</v>
      </c>
      <c r="O213" s="10">
        <f>'[1]Замеры ИСК'!L210</f>
        <v>6.04</v>
      </c>
      <c r="P213" s="10">
        <f>'[1]Замеры ИСК'!Q210</f>
        <v>0</v>
      </c>
      <c r="Q213" s="10">
        <f>'[1]Замеры ИСК'!U210</f>
        <v>0</v>
      </c>
      <c r="R213" s="10">
        <f>'[1]Замеры ИСК'!W210</f>
        <v>0</v>
      </c>
      <c r="S213" s="10">
        <f>'[1]Замеры ИСК'!Y210</f>
        <v>6.16</v>
      </c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>
      <c r="A214" s="10" t="s">
        <v>8</v>
      </c>
      <c r="B214" s="12">
        <f t="shared" ref="B214:S214" si="28">1.732*B213*(B212/1000)*0.8</f>
        <v>0</v>
      </c>
      <c r="C214" s="12">
        <f t="shared" si="28"/>
        <v>0</v>
      </c>
      <c r="D214" s="12">
        <f t="shared" si="28"/>
        <v>0</v>
      </c>
      <c r="E214" s="12">
        <f t="shared" si="28"/>
        <v>0</v>
      </c>
      <c r="F214" s="12">
        <f t="shared" si="28"/>
        <v>0</v>
      </c>
      <c r="G214" s="12">
        <f t="shared" si="28"/>
        <v>0</v>
      </c>
      <c r="H214" s="12">
        <f t="shared" si="28"/>
        <v>0</v>
      </c>
      <c r="I214" s="12">
        <f t="shared" si="28"/>
        <v>0</v>
      </c>
      <c r="J214" s="12">
        <f t="shared" si="28"/>
        <v>0</v>
      </c>
      <c r="K214" s="12">
        <f t="shared" si="28"/>
        <v>0</v>
      </c>
      <c r="L214" s="12">
        <f t="shared" si="28"/>
        <v>0</v>
      </c>
      <c r="M214" s="12">
        <f t="shared" si="28"/>
        <v>0</v>
      </c>
      <c r="N214" s="12">
        <f t="shared" si="28"/>
        <v>0.10843705599999998</v>
      </c>
      <c r="O214" s="12">
        <f t="shared" si="28"/>
        <v>0.23433267200000005</v>
      </c>
      <c r="P214" s="12">
        <f t="shared" si="28"/>
        <v>0</v>
      </c>
      <c r="Q214" s="12">
        <f t="shared" si="28"/>
        <v>0</v>
      </c>
      <c r="R214" s="12">
        <f t="shared" si="28"/>
        <v>0</v>
      </c>
      <c r="S214" s="12">
        <f t="shared" si="28"/>
        <v>0.24752358399999999</v>
      </c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:28">
      <c r="A215" s="13"/>
      <c r="B215" s="17"/>
      <c r="C215" s="21"/>
      <c r="D215" s="17"/>
      <c r="E215" s="22"/>
      <c r="F215" s="13"/>
      <c r="G215" s="13"/>
      <c r="H215" s="17"/>
      <c r="I215" s="19"/>
      <c r="J215" s="13"/>
      <c r="K215" s="17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>
      <c r="A216" s="20" t="s">
        <v>12</v>
      </c>
      <c r="B216" s="17" t="s">
        <v>13</v>
      </c>
      <c r="C216" s="21" t="str">
        <f>'[1]Замеры РП'!$E$4</f>
        <v>4.00</v>
      </c>
      <c r="D216" s="17" t="s">
        <v>14</v>
      </c>
      <c r="E216" s="57">
        <f>B212+I212+N212</f>
        <v>13</v>
      </c>
      <c r="F216" s="13" t="s">
        <v>15</v>
      </c>
      <c r="G216" s="13"/>
      <c r="H216" s="17" t="s">
        <v>16</v>
      </c>
      <c r="I216" s="19">
        <f>B214+H214+N214</f>
        <v>0.10843705599999998</v>
      </c>
      <c r="J216" s="13" t="s">
        <v>17</v>
      </c>
      <c r="K216" s="17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:28">
      <c r="A217" s="13"/>
      <c r="B217" s="17" t="s">
        <v>13</v>
      </c>
      <c r="C217" s="21" t="str">
        <f>'[1]Замеры РП'!$F$4</f>
        <v>9.00</v>
      </c>
      <c r="D217" s="17" t="s">
        <v>14</v>
      </c>
      <c r="E217" s="57">
        <f>C212+I212+O212</f>
        <v>28</v>
      </c>
      <c r="F217" s="13" t="s">
        <v>15</v>
      </c>
      <c r="G217" s="13"/>
      <c r="H217" s="17" t="s">
        <v>16</v>
      </c>
      <c r="I217" s="19">
        <f>C214+I214+O214</f>
        <v>0.23433267200000005</v>
      </c>
      <c r="J217" s="13" t="s">
        <v>17</v>
      </c>
      <c r="K217" s="17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:28">
      <c r="A218" s="13"/>
      <c r="B218" s="17" t="s">
        <v>13</v>
      </c>
      <c r="C218" s="43" t="str">
        <f>'[1]Замеры РП'!$J$4</f>
        <v>22.00</v>
      </c>
      <c r="D218" s="17" t="s">
        <v>14</v>
      </c>
      <c r="E218" s="58">
        <f>G212+M212+S212</f>
        <v>29</v>
      </c>
      <c r="F218" s="13" t="s">
        <v>15</v>
      </c>
      <c r="G218" s="13"/>
      <c r="H218" s="17" t="s">
        <v>16</v>
      </c>
      <c r="I218" s="19">
        <f>G214+M214+S214</f>
        <v>0.24752358399999999</v>
      </c>
      <c r="J218" s="13" t="s">
        <v>17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:28">
      <c r="A219" s="13"/>
      <c r="B219" s="28"/>
      <c r="C219" s="20"/>
      <c r="D219" s="28"/>
      <c r="E219" s="39"/>
      <c r="F219" s="27"/>
      <c r="G219" s="27"/>
      <c r="H219" s="28"/>
      <c r="I219" s="40"/>
      <c r="J219" s="27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>
      <c r="A220" s="13"/>
      <c r="B220" s="28"/>
      <c r="C220" s="32"/>
      <c r="D220" s="28"/>
      <c r="E220" s="39"/>
      <c r="F220" s="27"/>
      <c r="G220" s="27"/>
      <c r="H220" s="28"/>
      <c r="I220" s="40"/>
      <c r="J220" s="27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:28">
      <c r="A221" s="59" t="s">
        <v>67</v>
      </c>
      <c r="B221" s="6" t="s">
        <v>21</v>
      </c>
      <c r="C221" s="7"/>
      <c r="D221" s="7"/>
      <c r="E221" s="7"/>
      <c r="F221" s="7"/>
      <c r="G221" s="8"/>
      <c r="H221" s="6" t="s">
        <v>43</v>
      </c>
      <c r="I221" s="7"/>
      <c r="J221" s="7"/>
      <c r="K221" s="7"/>
      <c r="L221" s="7"/>
      <c r="M221" s="8"/>
      <c r="N221" s="13"/>
      <c r="O221" s="59" t="s">
        <v>68</v>
      </c>
      <c r="P221" s="59"/>
      <c r="Q221" s="6" t="s">
        <v>69</v>
      </c>
      <c r="R221" s="7"/>
      <c r="S221" s="7"/>
      <c r="T221" s="7"/>
      <c r="U221" s="7"/>
      <c r="V221" s="8"/>
      <c r="W221" s="13"/>
      <c r="X221" s="13"/>
      <c r="Y221" s="13"/>
      <c r="Z221" s="13"/>
      <c r="AA221" s="13"/>
      <c r="AB221" s="13"/>
    </row>
    <row r="222" spans="1:28">
      <c r="A222" s="59"/>
      <c r="B222" s="9" t="str">
        <f>'[1]Замеры РП'!$E$4</f>
        <v>4.00</v>
      </c>
      <c r="C222" s="9" t="str">
        <f>'[1]Замеры РП'!$F$4</f>
        <v>9.00</v>
      </c>
      <c r="D222" s="9" t="str">
        <f>'[1]Замеры РП'!$G$4</f>
        <v>14.00</v>
      </c>
      <c r="E222" s="9" t="str">
        <f>'[1]Замеры РП'!$H$4</f>
        <v>18.00</v>
      </c>
      <c r="F222" s="9" t="str">
        <f>'[1]Замеры РП'!$I$4</f>
        <v>20.00</v>
      </c>
      <c r="G222" s="9" t="str">
        <f>'[1]Замеры РП'!$J$4</f>
        <v>22.00</v>
      </c>
      <c r="H222" s="55" t="str">
        <f>'[1]Замеры РП'!$E$4</f>
        <v>4.00</v>
      </c>
      <c r="I222" s="55" t="str">
        <f>'[1]Замеры РП'!$F$4</f>
        <v>9.00</v>
      </c>
      <c r="J222" s="55" t="str">
        <f>'[1]Замеры РП'!$G$4</f>
        <v>14.00</v>
      </c>
      <c r="K222" s="55" t="str">
        <f>'[1]Замеры РП'!$H$4</f>
        <v>18.00</v>
      </c>
      <c r="L222" s="55" t="str">
        <f>'[1]Замеры РП'!$I$4</f>
        <v>20.00</v>
      </c>
      <c r="M222" s="9" t="str">
        <f>'[1]Замеры РП'!$J$4</f>
        <v>22.00</v>
      </c>
      <c r="N222" s="13"/>
      <c r="O222" s="59"/>
      <c r="P222" s="59"/>
      <c r="Q222" s="9" t="str">
        <f>'[1]Замеры РП'!$E$4</f>
        <v>4.00</v>
      </c>
      <c r="R222" s="9" t="str">
        <f>'[1]Замеры РП'!$F$4</f>
        <v>9.00</v>
      </c>
      <c r="S222" s="9" t="str">
        <f>'[1]Замеры РП'!$G$4</f>
        <v>14.00</v>
      </c>
      <c r="T222" s="9" t="str">
        <f>'[1]Замеры РП'!$H$4</f>
        <v>18.00</v>
      </c>
      <c r="U222" s="9" t="str">
        <f>'[1]Замеры РП'!$I$4</f>
        <v>20.00</v>
      </c>
      <c r="V222" s="9" t="str">
        <f>'[1]Замеры РП'!$J$4</f>
        <v>22.00</v>
      </c>
      <c r="W222" s="13"/>
      <c r="X222" s="13"/>
      <c r="Y222" s="13"/>
      <c r="Z222" s="13"/>
      <c r="AA222" s="13"/>
      <c r="AB222" s="13"/>
    </row>
    <row r="223" spans="1:28">
      <c r="A223" s="10" t="s">
        <v>6</v>
      </c>
      <c r="B223" s="10">
        <f>'[1]Замеры РП'!E424</f>
        <v>11.3</v>
      </c>
      <c r="C223" s="10">
        <f>'[1]Замеры РП'!F424</f>
        <v>21.7</v>
      </c>
      <c r="D223" s="10">
        <f>'[1]Замеры РП'!G424</f>
        <v>16.8</v>
      </c>
      <c r="E223" s="10">
        <f>'[1]Замеры РП'!H424</f>
        <v>17.899999999999999</v>
      </c>
      <c r="F223" s="10">
        <f>'[1]Замеры РП'!I424</f>
        <v>20.399999999999999</v>
      </c>
      <c r="G223" s="10">
        <f>'[1]Замеры РП'!J424</f>
        <v>19.899999999999999</v>
      </c>
      <c r="H223" s="10">
        <f>'[1]Замеры РП'!E419</f>
        <v>7.6999999999999993</v>
      </c>
      <c r="I223" s="10">
        <f>'[1]Замеры РП'!F419</f>
        <v>13.9</v>
      </c>
      <c r="J223" s="10">
        <f>'[1]Замеры РП'!G419</f>
        <v>14.100000000000001</v>
      </c>
      <c r="K223" s="10">
        <f>'[1]Замеры РП'!H419</f>
        <v>12.6</v>
      </c>
      <c r="L223" s="10">
        <f>'[1]Замеры РП'!I419</f>
        <v>15.8</v>
      </c>
      <c r="M223" s="10">
        <f>'[1]Замеры РП'!J419</f>
        <v>16.100000000000001</v>
      </c>
      <c r="N223" s="13"/>
      <c r="O223" s="48" t="s">
        <v>6</v>
      </c>
      <c r="P223" s="48"/>
      <c r="Q223" s="10">
        <f>'[1]Замеры ИСК'!G208</f>
        <v>0</v>
      </c>
      <c r="R223" s="10">
        <f>'[1]Замеры ИСК'!L208</f>
        <v>0</v>
      </c>
      <c r="S223" s="10">
        <f>'[1]Замеры ИСК'!Q208</f>
        <v>0</v>
      </c>
      <c r="T223" s="10">
        <f>'[1]Замеры ИСК'!U208</f>
        <v>0</v>
      </c>
      <c r="U223" s="10">
        <f>'[1]Замеры ИСК'!W208</f>
        <v>0</v>
      </c>
      <c r="V223" s="10">
        <f>'[1]Замеры ИСК'!Y208</f>
        <v>0</v>
      </c>
    </row>
    <row r="224" spans="1:28">
      <c r="A224" s="10" t="s">
        <v>7</v>
      </c>
      <c r="B224" s="10">
        <f>'[1]Замеры ИСК'!G194</f>
        <v>6.2</v>
      </c>
      <c r="C224" s="10">
        <f>'[1]Замеры ИСК'!L194</f>
        <v>6.1</v>
      </c>
      <c r="D224" s="10">
        <f>'[1]Замеры ИСК'!Q194</f>
        <v>0</v>
      </c>
      <c r="E224" s="10">
        <f>'[1]Замеры ИСК'!U194</f>
        <v>0</v>
      </c>
      <c r="F224" s="10">
        <f>'[1]Замеры ИСК'!W194</f>
        <v>0</v>
      </c>
      <c r="G224" s="10">
        <f>'[1]Замеры ИСК'!Y194</f>
        <v>6.2</v>
      </c>
      <c r="H224" s="10">
        <f>'[1]Замеры ИСК'!G192</f>
        <v>6.24</v>
      </c>
      <c r="I224" s="10">
        <f>'[1]Замеры ИСК'!L192</f>
        <v>6.26</v>
      </c>
      <c r="J224" s="10">
        <f>'[1]Замеры ИСК'!Q192</f>
        <v>0</v>
      </c>
      <c r="K224" s="10">
        <f>'[1]Замеры ИСК'!U192</f>
        <v>0</v>
      </c>
      <c r="L224" s="10">
        <f>'[1]Замеры ИСК'!W192</f>
        <v>0</v>
      </c>
      <c r="M224" s="10">
        <f>'[1]Замеры ИСК'!Y192</f>
        <v>6.25</v>
      </c>
      <c r="N224" s="13"/>
      <c r="O224" s="48" t="s">
        <v>7</v>
      </c>
      <c r="P224" s="48"/>
      <c r="Q224" s="10">
        <f>'[1]Замеры ИСК'!G207</f>
        <v>0</v>
      </c>
      <c r="R224" s="10">
        <f>'[1]Замеры ИСК'!L207</f>
        <v>0</v>
      </c>
      <c r="S224" s="10">
        <f>'[1]Замеры ИСК'!Q207</f>
        <v>0</v>
      </c>
      <c r="T224" s="10">
        <f>'[1]Замеры ИСК'!U207</f>
        <v>0</v>
      </c>
      <c r="U224" s="10">
        <f>'[1]Замеры ИСК'!W207</f>
        <v>0</v>
      </c>
      <c r="V224" s="10">
        <f>'[1]Замеры ИСК'!Y207</f>
        <v>0</v>
      </c>
    </row>
    <row r="225" spans="1:28">
      <c r="A225" s="10" t="s">
        <v>8</v>
      </c>
      <c r="B225" s="12">
        <f t="shared" ref="B225:J225" si="29">1.732*B224*(B223/1000)*0.8</f>
        <v>9.707513600000002E-2</v>
      </c>
      <c r="C225" s="12">
        <f t="shared" si="29"/>
        <v>0.183411872</v>
      </c>
      <c r="D225" s="12">
        <f t="shared" si="29"/>
        <v>0</v>
      </c>
      <c r="E225" s="12">
        <f>1.732*E224*(E223/1000)*0.8</f>
        <v>0</v>
      </c>
      <c r="F225" s="12">
        <f>1.732*F224*(F223/1000)*0.8</f>
        <v>0</v>
      </c>
      <c r="G225" s="12">
        <f>1.732*G224*(G223/1000)*0.8</f>
        <v>0.17095532800000002</v>
      </c>
      <c r="H225" s="12">
        <f t="shared" si="29"/>
        <v>6.6575308799999997E-2</v>
      </c>
      <c r="I225" s="12">
        <f t="shared" si="29"/>
        <v>0.1205665984</v>
      </c>
      <c r="J225" s="12">
        <f t="shared" si="29"/>
        <v>0</v>
      </c>
      <c r="K225" s="12">
        <f>1.732*K224*(K223/1000)*0.8</f>
        <v>0</v>
      </c>
      <c r="L225" s="12">
        <f>1.732*L224*(L223/1000)*0.8</f>
        <v>0</v>
      </c>
      <c r="M225" s="12">
        <f>1.732*M224*(M223/1000)*0.8</f>
        <v>0.13942599999999999</v>
      </c>
      <c r="N225" s="13"/>
      <c r="O225" s="48" t="s">
        <v>8</v>
      </c>
      <c r="P225" s="48"/>
      <c r="Q225" s="12">
        <f t="shared" ref="Q225:V225" si="30">1.732*Q224*(Q223/1000)*0.8</f>
        <v>0</v>
      </c>
      <c r="R225" s="12">
        <f t="shared" si="30"/>
        <v>0</v>
      </c>
      <c r="S225" s="12">
        <f t="shared" si="30"/>
        <v>0</v>
      </c>
      <c r="T225" s="12">
        <f t="shared" si="30"/>
        <v>0</v>
      </c>
      <c r="U225" s="12">
        <f t="shared" si="30"/>
        <v>0</v>
      </c>
      <c r="V225" s="12">
        <f t="shared" si="30"/>
        <v>0</v>
      </c>
    </row>
    <row r="226" spans="1:28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:28">
      <c r="A227" s="20" t="s">
        <v>12</v>
      </c>
      <c r="B227" s="17" t="s">
        <v>13</v>
      </c>
      <c r="C227" s="21" t="str">
        <f>'[1]Замеры РП'!$E$4</f>
        <v>4.00</v>
      </c>
      <c r="D227" s="17" t="s">
        <v>14</v>
      </c>
      <c r="E227" s="24">
        <f>B223+H223</f>
        <v>19</v>
      </c>
      <c r="F227" s="13" t="s">
        <v>15</v>
      </c>
      <c r="G227" s="13"/>
      <c r="H227" s="17" t="s">
        <v>16</v>
      </c>
      <c r="I227" s="19">
        <f>B225+H225</f>
        <v>0.16365044480000002</v>
      </c>
      <c r="J227" s="13" t="s">
        <v>17</v>
      </c>
      <c r="O227" s="20" t="s">
        <v>12</v>
      </c>
      <c r="P227" s="17" t="s">
        <v>13</v>
      </c>
      <c r="Q227" s="21" t="str">
        <f>'[1]Замеры РП'!$E$4</f>
        <v>4.00</v>
      </c>
      <c r="R227" s="17" t="s">
        <v>14</v>
      </c>
      <c r="S227" s="17"/>
      <c r="T227" s="24">
        <f>Q223</f>
        <v>0</v>
      </c>
      <c r="U227" s="13" t="s">
        <v>15</v>
      </c>
      <c r="V227" s="17" t="s">
        <v>16</v>
      </c>
      <c r="W227" s="19">
        <f>Q225</f>
        <v>0</v>
      </c>
      <c r="X227" s="13" t="s">
        <v>17</v>
      </c>
      <c r="Z227" s="13"/>
      <c r="AA227" s="13"/>
      <c r="AB227" s="13"/>
    </row>
    <row r="228" spans="1:28">
      <c r="A228" s="13"/>
      <c r="B228" s="17" t="s">
        <v>13</v>
      </c>
      <c r="C228" s="21" t="str">
        <f>'[1]Замеры РП'!$F$4</f>
        <v>9.00</v>
      </c>
      <c r="D228" s="17" t="s">
        <v>14</v>
      </c>
      <c r="E228" s="24">
        <f>C223+I223</f>
        <v>35.6</v>
      </c>
      <c r="F228" s="13" t="s">
        <v>15</v>
      </c>
      <c r="G228" s="13"/>
      <c r="H228" s="17" t="s">
        <v>16</v>
      </c>
      <c r="I228" s="19">
        <f>C225+I225</f>
        <v>0.30397847040000003</v>
      </c>
      <c r="J228" s="13" t="s">
        <v>17</v>
      </c>
      <c r="O228" s="13"/>
      <c r="P228" s="17" t="s">
        <v>13</v>
      </c>
      <c r="Q228" s="21" t="str">
        <f>'[1]Замеры РП'!$F$4</f>
        <v>9.00</v>
      </c>
      <c r="R228" s="17" t="s">
        <v>14</v>
      </c>
      <c r="S228" s="17"/>
      <c r="T228" s="24">
        <f>R223</f>
        <v>0</v>
      </c>
      <c r="U228" s="13" t="s">
        <v>15</v>
      </c>
      <c r="V228" s="17" t="s">
        <v>16</v>
      </c>
      <c r="W228" s="19">
        <f>R225</f>
        <v>0</v>
      </c>
      <c r="X228" s="13" t="s">
        <v>17</v>
      </c>
      <c r="Z228" s="13"/>
      <c r="AA228" s="13"/>
      <c r="AB228" s="13"/>
    </row>
    <row r="229" spans="1:28">
      <c r="A229" s="13"/>
      <c r="B229" s="17" t="s">
        <v>13</v>
      </c>
      <c r="C229" s="21" t="str">
        <f>'[1]Замеры РП'!$J$4</f>
        <v>22.00</v>
      </c>
      <c r="D229" s="17" t="s">
        <v>14</v>
      </c>
      <c r="E229" s="24">
        <f>F223+M223</f>
        <v>36.5</v>
      </c>
      <c r="F229" s="13" t="s">
        <v>15</v>
      </c>
      <c r="G229" s="13"/>
      <c r="H229" s="17" t="s">
        <v>16</v>
      </c>
      <c r="I229" s="19">
        <f>G225+M225</f>
        <v>0.31038132800000001</v>
      </c>
      <c r="J229" s="13" t="s">
        <v>17</v>
      </c>
      <c r="O229" s="13"/>
      <c r="P229" s="17" t="s">
        <v>13</v>
      </c>
      <c r="Q229" s="43" t="str">
        <f>'[1]Замеры РП'!$J$4</f>
        <v>22.00</v>
      </c>
      <c r="R229" s="17" t="s">
        <v>14</v>
      </c>
      <c r="S229" s="13"/>
      <c r="T229" s="24">
        <f>V223</f>
        <v>0</v>
      </c>
      <c r="U229" s="13" t="s">
        <v>15</v>
      </c>
      <c r="V229" s="17" t="s">
        <v>16</v>
      </c>
      <c r="W229" s="19">
        <f>V225</f>
        <v>0</v>
      </c>
      <c r="X229" s="13" t="s">
        <v>17</v>
      </c>
      <c r="Z229" s="13"/>
      <c r="AA229" s="13"/>
      <c r="AB229" s="13"/>
    </row>
    <row r="230" spans="1:28">
      <c r="A230" s="13"/>
      <c r="B230" s="17"/>
      <c r="C230" s="21"/>
      <c r="D230" s="17"/>
      <c r="E230" s="24"/>
      <c r="F230" s="13"/>
      <c r="G230" s="13"/>
      <c r="H230" s="17"/>
      <c r="I230" s="19"/>
      <c r="J230" s="13"/>
      <c r="K230" s="13"/>
      <c r="L230" s="13"/>
      <c r="M230" s="13"/>
      <c r="N230" s="13"/>
      <c r="O230" s="13"/>
      <c r="P230" s="17"/>
      <c r="Q230" s="21"/>
      <c r="R230" s="17"/>
      <c r="S230" s="17"/>
      <c r="T230" s="24"/>
      <c r="U230" s="13"/>
      <c r="V230" s="17"/>
      <c r="W230" s="19"/>
      <c r="X230" s="13"/>
      <c r="Z230" s="13"/>
      <c r="AA230" s="13"/>
      <c r="AB230" s="13"/>
    </row>
    <row r="231" spans="1:28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>
      <c r="A233" s="5" t="s">
        <v>70</v>
      </c>
      <c r="B233" s="6" t="s">
        <v>2</v>
      </c>
      <c r="C233" s="7"/>
      <c r="D233" s="7"/>
      <c r="E233" s="7"/>
      <c r="F233" s="7"/>
      <c r="G233" s="8"/>
      <c r="H233" s="6" t="s">
        <v>20</v>
      </c>
      <c r="I233" s="7"/>
      <c r="J233" s="7"/>
      <c r="K233" s="7"/>
      <c r="L233" s="7"/>
      <c r="M233" s="8"/>
      <c r="N233" s="6" t="s">
        <v>5</v>
      </c>
      <c r="O233" s="7"/>
      <c r="P233" s="7"/>
      <c r="Q233" s="7"/>
      <c r="R233" s="7"/>
      <c r="S233" s="8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>
      <c r="A234" s="5"/>
      <c r="B234" s="9" t="str">
        <f>'[1]Замеры РП'!$E$4</f>
        <v>4.00</v>
      </c>
      <c r="C234" s="9" t="str">
        <f>'[1]Замеры РП'!$F$4</f>
        <v>9.00</v>
      </c>
      <c r="D234" s="9" t="str">
        <f>'[1]Замеры РП'!$G$4</f>
        <v>14.00</v>
      </c>
      <c r="E234" s="9" t="str">
        <f>'[1]Замеры РП'!$H$4</f>
        <v>18.00</v>
      </c>
      <c r="F234" s="9" t="str">
        <f>'[1]Замеры РП'!$I$4</f>
        <v>20.00</v>
      </c>
      <c r="G234" s="9" t="str">
        <f>'[1]Замеры РП'!$J$4</f>
        <v>22.00</v>
      </c>
      <c r="H234" s="9" t="str">
        <f>'[1]Замеры РП'!$E$4</f>
        <v>4.00</v>
      </c>
      <c r="I234" s="9" t="str">
        <f>'[1]Замеры РП'!$F$4</f>
        <v>9.00</v>
      </c>
      <c r="J234" s="9" t="str">
        <f>'[1]Замеры РП'!$G$4</f>
        <v>14.00</v>
      </c>
      <c r="K234" s="9" t="str">
        <f>'[1]Замеры РП'!$H$4</f>
        <v>18.00</v>
      </c>
      <c r="L234" s="9" t="str">
        <f>'[1]Замеры РП'!$I$4</f>
        <v>20.00</v>
      </c>
      <c r="M234" s="9" t="str">
        <f>'[1]Замеры РП'!$J$4</f>
        <v>22.00</v>
      </c>
      <c r="N234" s="55" t="str">
        <f>'[1]Замеры РП'!$E$4</f>
        <v>4.00</v>
      </c>
      <c r="O234" s="55" t="str">
        <f>'[1]Замеры РП'!$F$4</f>
        <v>9.00</v>
      </c>
      <c r="P234" s="55" t="str">
        <f>'[1]Замеры РП'!$G$4</f>
        <v>14.00</v>
      </c>
      <c r="Q234" s="55" t="str">
        <f>'[1]Замеры РП'!$H$4</f>
        <v>18.00</v>
      </c>
      <c r="R234" s="55" t="str">
        <f>'[1]Замеры РП'!$I$4</f>
        <v>20.00</v>
      </c>
      <c r="S234" s="9" t="str">
        <f>'[1]Замеры РП'!$J$4</f>
        <v>22.00</v>
      </c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>
      <c r="A235" s="10" t="s">
        <v>6</v>
      </c>
      <c r="B235" s="10">
        <f>'[1]Замеры РП'!E263</f>
        <v>31.2</v>
      </c>
      <c r="C235" s="10">
        <f>'[1]Замеры РП'!F263</f>
        <v>62.999999999999993</v>
      </c>
      <c r="D235" s="10">
        <f>'[1]Замеры РП'!G263</f>
        <v>59.9</v>
      </c>
      <c r="E235" s="10">
        <f>'[1]Замеры РП'!H263</f>
        <v>52.500000000000007</v>
      </c>
      <c r="F235" s="10">
        <f>'[1]Замеры РП'!I263</f>
        <v>61.099999999999994</v>
      </c>
      <c r="G235" s="10">
        <f>'[1]Замеры РП'!J263</f>
        <v>61.5</v>
      </c>
      <c r="H235" s="10">
        <f>'[1]Замеры РП'!E459</f>
        <v>32.599999999999994</v>
      </c>
      <c r="I235" s="10">
        <f>'[1]Замеры РП'!F459</f>
        <v>47.3</v>
      </c>
      <c r="J235" s="10">
        <f>'[1]Замеры РП'!G459</f>
        <v>45.8</v>
      </c>
      <c r="K235" s="10">
        <f>'[1]Замеры РП'!H459</f>
        <v>49.6</v>
      </c>
      <c r="L235" s="10">
        <f>'[1]Замеры РП'!I459</f>
        <v>57.8</v>
      </c>
      <c r="M235" s="10">
        <f>'[1]Замеры РП'!J459</f>
        <v>57.099999999999994</v>
      </c>
      <c r="N235" s="10">
        <f>'[1]Замеры РП'!E467</f>
        <v>51.4</v>
      </c>
      <c r="O235" s="10">
        <f>'[1]Замеры РП'!F467</f>
        <v>62.4</v>
      </c>
      <c r="P235" s="10">
        <f>'[1]Замеры РП'!G467</f>
        <v>55.599999999999994</v>
      </c>
      <c r="Q235" s="10">
        <f>'[1]Замеры РП'!H467</f>
        <v>62.7</v>
      </c>
      <c r="R235" s="10">
        <f>'[1]Замеры РП'!I467</f>
        <v>66.900000000000006</v>
      </c>
      <c r="S235" s="10">
        <f>'[1]Замеры РП'!J467</f>
        <v>66.5</v>
      </c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>
      <c r="A236" s="10" t="s">
        <v>7</v>
      </c>
      <c r="B236" s="10">
        <f>'[1]Замеры ИСК'!G179</f>
        <v>6.1</v>
      </c>
      <c r="C236" s="10">
        <f>'[1]Замеры ИСК'!L179</f>
        <v>6.1</v>
      </c>
      <c r="D236" s="10">
        <f>'[1]Замеры ИСК'!Q179</f>
        <v>6.1</v>
      </c>
      <c r="E236" s="10">
        <f>'[1]Замеры ИСК'!U179</f>
        <v>6.1</v>
      </c>
      <c r="F236" s="10">
        <f>'[1]Замеры ИСК'!W179</f>
        <v>6.1</v>
      </c>
      <c r="G236" s="10">
        <f>'[1]Замеры ИСК'!Y179</f>
        <v>6.1</v>
      </c>
      <c r="H236" s="10">
        <f>'[1]Замеры ИСК'!G179</f>
        <v>6.1</v>
      </c>
      <c r="I236" s="10">
        <f>'[1]Замеры ИСК'!L179</f>
        <v>6.1</v>
      </c>
      <c r="J236" s="10">
        <f>'[1]Замеры ИСК'!Q179</f>
        <v>6.1</v>
      </c>
      <c r="K236" s="10">
        <f>'[1]Замеры ИСК'!U179</f>
        <v>6.1</v>
      </c>
      <c r="L236" s="10">
        <f>'[1]Замеры ИСК'!W179</f>
        <v>6.1</v>
      </c>
      <c r="M236" s="10">
        <f>'[1]Замеры ИСК'!Y179</f>
        <v>6.1</v>
      </c>
      <c r="N236" s="10">
        <f>'[1]Замеры ИСК'!G182</f>
        <v>6.2</v>
      </c>
      <c r="O236" s="10">
        <f>'[1]Замеры ИСК'!L182</f>
        <v>6.1</v>
      </c>
      <c r="P236" s="10">
        <f>'[1]Замеры ИСК'!Q182</f>
        <v>6.1</v>
      </c>
      <c r="Q236" s="10">
        <f>'[1]Замеры ИСК'!U182</f>
        <v>6.1</v>
      </c>
      <c r="R236" s="10">
        <f>'[1]Замеры ИСК'!W182</f>
        <v>6.2</v>
      </c>
      <c r="S236" s="10">
        <f>'[1]Замеры ИСК'!Y182</f>
        <v>6.1</v>
      </c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>
      <c r="A237" s="10" t="s">
        <v>8</v>
      </c>
      <c r="B237" s="12">
        <f t="shared" ref="B237:P237" si="31">1.732*B236*(B235/1000)*0.8</f>
        <v>0.26370739199999998</v>
      </c>
      <c r="C237" s="12">
        <f t="shared" si="31"/>
        <v>0.53248607999999986</v>
      </c>
      <c r="D237" s="12">
        <f t="shared" si="31"/>
        <v>0.50628438399999998</v>
      </c>
      <c r="E237" s="12">
        <f>1.732*E236*(E235/1000)*0.8</f>
        <v>0.44373839999999998</v>
      </c>
      <c r="F237" s="12">
        <f>1.732*F236*(F235/1000)*0.8</f>
        <v>0.51642697599999987</v>
      </c>
      <c r="G237" s="12">
        <f>1.732*G236*(G235/1000)*0.8</f>
        <v>0.51980783999999991</v>
      </c>
      <c r="H237" s="12">
        <f t="shared" si="31"/>
        <v>0.27554041599999995</v>
      </c>
      <c r="I237" s="12">
        <f t="shared" si="31"/>
        <v>0.39978716799999997</v>
      </c>
      <c r="J237" s="12">
        <f t="shared" si="31"/>
        <v>0.38710892799999996</v>
      </c>
      <c r="K237" s="12">
        <f>1.732*K236*(K235/1000)*0.8</f>
        <v>0.41922713599999994</v>
      </c>
      <c r="L237" s="12">
        <f>1.732*L236*(L235/1000)*0.8</f>
        <v>0.48853484799999997</v>
      </c>
      <c r="M237" s="12">
        <f>1.732*M236*(M235/1000)*0.8</f>
        <v>0.48261833599999993</v>
      </c>
      <c r="N237" s="12">
        <f t="shared" si="31"/>
        <v>0.44156300800000009</v>
      </c>
      <c r="O237" s="12">
        <f t="shared" si="31"/>
        <v>0.52741478399999997</v>
      </c>
      <c r="P237" s="12">
        <f t="shared" si="31"/>
        <v>0.46994009599999997</v>
      </c>
      <c r="Q237" s="12">
        <f>1.732*Q236*(Q235/1000)*0.8</f>
        <v>0.52995043200000003</v>
      </c>
      <c r="R237" s="12">
        <f>1.732*R236*(R235/1000)*0.8</f>
        <v>0.574719168</v>
      </c>
      <c r="S237" s="12">
        <f>1.732*S236*(S235/1000)*0.8</f>
        <v>0.56206864000000001</v>
      </c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>
      <c r="A239" s="20" t="s">
        <v>12</v>
      </c>
      <c r="B239" s="17" t="s">
        <v>13</v>
      </c>
      <c r="C239" s="21" t="str">
        <f>'[1]Замеры РП'!$E$4</f>
        <v>4.00</v>
      </c>
      <c r="D239" s="17" t="s">
        <v>14</v>
      </c>
      <c r="E239" s="24">
        <f>B235+H235+N235</f>
        <v>115.19999999999999</v>
      </c>
      <c r="F239" s="13" t="s">
        <v>15</v>
      </c>
      <c r="G239" s="13"/>
      <c r="H239" s="17" t="s">
        <v>16</v>
      </c>
      <c r="I239" s="19">
        <f>B237+H237+N237</f>
        <v>0.98081081599999997</v>
      </c>
      <c r="J239" s="13" t="s">
        <v>17</v>
      </c>
      <c r="K239" s="17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:28">
      <c r="A240" s="13"/>
      <c r="B240" s="17" t="s">
        <v>13</v>
      </c>
      <c r="C240" s="21" t="str">
        <f>'[1]Замеры РП'!$F$4</f>
        <v>9.00</v>
      </c>
      <c r="D240" s="17" t="s">
        <v>14</v>
      </c>
      <c r="E240" s="24">
        <f>C235+I235+O235</f>
        <v>172.7</v>
      </c>
      <c r="F240" s="13" t="s">
        <v>15</v>
      </c>
      <c r="G240" s="13"/>
      <c r="H240" s="17" t="s">
        <v>16</v>
      </c>
      <c r="I240" s="19">
        <f>C237+I237+O237</f>
        <v>1.4596880319999999</v>
      </c>
      <c r="J240" s="13" t="s">
        <v>17</v>
      </c>
      <c r="K240" s="17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:28">
      <c r="A241" s="13"/>
      <c r="B241" s="17" t="s">
        <v>13</v>
      </c>
      <c r="C241" s="21" t="str">
        <f>'[1]Замеры РП'!$G$4</f>
        <v>14.00</v>
      </c>
      <c r="D241" s="17" t="s">
        <v>14</v>
      </c>
      <c r="E241" s="24">
        <f>D235+J235+P235</f>
        <v>161.29999999999998</v>
      </c>
      <c r="F241" s="13" t="s">
        <v>15</v>
      </c>
      <c r="G241" s="13"/>
      <c r="H241" s="17" t="s">
        <v>16</v>
      </c>
      <c r="I241" s="19">
        <f>D237+J237+P237</f>
        <v>1.3633334079999999</v>
      </c>
      <c r="J241" s="13" t="s">
        <v>17</v>
      </c>
      <c r="K241" s="17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>
      <c r="A242" s="13"/>
      <c r="B242" s="17" t="s">
        <v>13</v>
      </c>
      <c r="C242" s="21" t="str">
        <f>'[1]Замеры РП'!$H$4</f>
        <v>18.00</v>
      </c>
      <c r="D242" s="17" t="s">
        <v>14</v>
      </c>
      <c r="E242" s="24">
        <f>E235+K235+Q235</f>
        <v>164.8</v>
      </c>
      <c r="F242" s="13" t="s">
        <v>15</v>
      </c>
      <c r="G242" s="13"/>
      <c r="H242" s="17" t="s">
        <v>16</v>
      </c>
      <c r="I242" s="60">
        <f>E237+K237+Q237</f>
        <v>1.3929159680000001</v>
      </c>
      <c r="J242" s="13" t="s">
        <v>17</v>
      </c>
      <c r="K242" s="17"/>
      <c r="L242" s="19"/>
      <c r="M242" s="19"/>
      <c r="N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:28">
      <c r="A243" s="13"/>
      <c r="B243" s="17" t="s">
        <v>13</v>
      </c>
      <c r="C243" s="21" t="str">
        <f>'[1]Замеры РП'!$I$4</f>
        <v>20.00</v>
      </c>
      <c r="D243" s="17" t="s">
        <v>14</v>
      </c>
      <c r="E243" s="24">
        <f>F235+L235+R235</f>
        <v>185.8</v>
      </c>
      <c r="F243" s="13" t="s">
        <v>15</v>
      </c>
      <c r="G243" s="13"/>
      <c r="H243" s="17" t="s">
        <v>16</v>
      </c>
      <c r="I243" s="60">
        <f>F237+L237+R237</f>
        <v>1.5796809919999997</v>
      </c>
      <c r="J243" s="13" t="s">
        <v>17</v>
      </c>
      <c r="K243" s="17"/>
      <c r="L243" s="19"/>
      <c r="M243" s="19"/>
      <c r="N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:28">
      <c r="A244" s="13"/>
      <c r="B244" s="17" t="s">
        <v>13</v>
      </c>
      <c r="C244" s="43" t="str">
        <f>'[1]Замеры РП'!$J$4</f>
        <v>22.00</v>
      </c>
      <c r="D244" s="17" t="s">
        <v>14</v>
      </c>
      <c r="E244" s="24">
        <f>G235+M235+S235</f>
        <v>185.1</v>
      </c>
      <c r="F244" s="13" t="s">
        <v>15</v>
      </c>
      <c r="G244" s="13"/>
      <c r="H244" s="17" t="s">
        <v>16</v>
      </c>
      <c r="I244" s="19">
        <f>G237+M237+S237</f>
        <v>1.5644948159999998</v>
      </c>
      <c r="J244" s="13" t="s">
        <v>17</v>
      </c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:28">
      <c r="A245" s="5" t="s">
        <v>71</v>
      </c>
      <c r="B245" s="6" t="s">
        <v>72</v>
      </c>
      <c r="C245" s="7"/>
      <c r="D245" s="7"/>
      <c r="E245" s="7"/>
      <c r="F245" s="7"/>
      <c r="G245" s="8"/>
      <c r="H245" s="6" t="s">
        <v>73</v>
      </c>
      <c r="I245" s="7"/>
      <c r="J245" s="7"/>
      <c r="K245" s="7"/>
      <c r="L245" s="7"/>
      <c r="M245" s="8"/>
      <c r="N245" s="6" t="s">
        <v>74</v>
      </c>
      <c r="O245" s="7"/>
      <c r="P245" s="7"/>
      <c r="Q245" s="7"/>
      <c r="R245" s="7"/>
      <c r="S245" s="8"/>
      <c r="T245" s="6" t="s">
        <v>75</v>
      </c>
      <c r="U245" s="7"/>
      <c r="V245" s="7"/>
      <c r="W245" s="7"/>
      <c r="X245" s="7"/>
      <c r="Y245" s="8"/>
    </row>
    <row r="246" spans="1:28">
      <c r="A246" s="5"/>
      <c r="B246" s="9" t="str">
        <f>'[1]Замеры РП'!$E$4</f>
        <v>4.00</v>
      </c>
      <c r="C246" s="9" t="str">
        <f>'[1]Замеры РП'!$F$4</f>
        <v>9.00</v>
      </c>
      <c r="D246" s="9" t="str">
        <f>'[1]Замеры РП'!$G$4</f>
        <v>14.00</v>
      </c>
      <c r="E246" s="9" t="str">
        <f>'[1]Замеры РП'!$H$4</f>
        <v>18.00</v>
      </c>
      <c r="F246" s="9" t="str">
        <f>'[1]Замеры РП'!$I$4</f>
        <v>20.00</v>
      </c>
      <c r="G246" s="9" t="str">
        <f>'[1]Замеры РП'!$J$4</f>
        <v>22.00</v>
      </c>
      <c r="H246" s="9" t="str">
        <f>'[1]Замеры РП'!$E$4</f>
        <v>4.00</v>
      </c>
      <c r="I246" s="9" t="str">
        <f>'[1]Замеры РП'!$F$4</f>
        <v>9.00</v>
      </c>
      <c r="J246" s="9" t="str">
        <f>'[1]Замеры РП'!$G$4</f>
        <v>14.00</v>
      </c>
      <c r="K246" s="9" t="str">
        <f>'[1]Замеры РП'!$H$4</f>
        <v>18.00</v>
      </c>
      <c r="L246" s="9" t="str">
        <f>'[1]Замеры РП'!$I$4</f>
        <v>20.00</v>
      </c>
      <c r="M246" s="9" t="str">
        <f>'[1]Замеры РП'!$J$4</f>
        <v>22.00</v>
      </c>
      <c r="N246" s="9" t="str">
        <f>'[1]Замеры РП'!$E$4</f>
        <v>4.00</v>
      </c>
      <c r="O246" s="9" t="str">
        <f>'[1]Замеры РП'!$F$4</f>
        <v>9.00</v>
      </c>
      <c r="P246" s="9" t="str">
        <f>'[1]Замеры РП'!$G$4</f>
        <v>14.00</v>
      </c>
      <c r="Q246" s="9" t="str">
        <f>'[1]Замеры РП'!$H$4</f>
        <v>18.00</v>
      </c>
      <c r="R246" s="9" t="str">
        <f>'[1]Замеры РП'!$I$4</f>
        <v>20.00</v>
      </c>
      <c r="S246" s="9" t="str">
        <f>'[1]Замеры РП'!$J$4</f>
        <v>22.00</v>
      </c>
      <c r="T246" s="9" t="str">
        <f>'[1]Замеры РП'!$E$4</f>
        <v>4.00</v>
      </c>
      <c r="U246" s="9" t="str">
        <f>'[1]Замеры РП'!$F$4</f>
        <v>9.00</v>
      </c>
      <c r="V246" s="9" t="str">
        <f>'[1]Замеры РП'!$G$4</f>
        <v>14.00</v>
      </c>
      <c r="W246" s="9" t="str">
        <f>'[1]Замеры РП'!$H$4</f>
        <v>18.00</v>
      </c>
      <c r="X246" s="9" t="str">
        <f>'[1]Замеры РП'!$I$4</f>
        <v>20.00</v>
      </c>
      <c r="Y246" s="9" t="str">
        <f>'[1]Замеры РП'!$J$4</f>
        <v>22.00</v>
      </c>
    </row>
    <row r="247" spans="1:28">
      <c r="A247" s="10" t="s">
        <v>6</v>
      </c>
      <c r="B247" s="10">
        <f>'[1]Замеры РП'!E17</f>
        <v>42.2</v>
      </c>
      <c r="C247" s="10">
        <f>'[1]Замеры РП'!F17</f>
        <v>63.400000000000006</v>
      </c>
      <c r="D247" s="10">
        <f>'[1]Замеры РП'!G17</f>
        <v>77.900000000000006</v>
      </c>
      <c r="E247" s="10">
        <f>'[1]Замеры РП'!H17</f>
        <v>63.7</v>
      </c>
      <c r="F247" s="10">
        <f>'[1]Замеры РП'!I17</f>
        <v>71.3</v>
      </c>
      <c r="G247" s="10">
        <f>'[1]Замеры РП'!J17</f>
        <v>46.5</v>
      </c>
      <c r="H247" s="10">
        <f>'[1]Замеры РП'!E58</f>
        <v>67.100000000000009</v>
      </c>
      <c r="I247" s="10">
        <f>'[1]Замеры РП'!F58</f>
        <v>147.20000000000002</v>
      </c>
      <c r="J247" s="10">
        <f>'[1]Замеры РП'!G58</f>
        <v>163</v>
      </c>
      <c r="K247" s="10">
        <f>'[1]Замеры РП'!H58</f>
        <v>134.70000000000002</v>
      </c>
      <c r="L247" s="10">
        <f>'[1]Замеры РП'!I58</f>
        <v>139.6</v>
      </c>
      <c r="M247" s="10">
        <f>'[1]Замеры РП'!J58</f>
        <v>142.6</v>
      </c>
      <c r="N247" s="10">
        <f>'[1]Замеры РП'!E23</f>
        <v>49.800000000000004</v>
      </c>
      <c r="O247" s="10">
        <f>'[1]Замеры РП'!F23</f>
        <v>86.1</v>
      </c>
      <c r="P247" s="10">
        <f>'[1]Замеры РП'!G23</f>
        <v>291.10000000000002</v>
      </c>
      <c r="Q247" s="10">
        <f>'[1]Замеры РП'!H23</f>
        <v>63.600000000000009</v>
      </c>
      <c r="R247" s="10">
        <f>'[1]Замеры РП'!I23</f>
        <v>67.8</v>
      </c>
      <c r="S247" s="10">
        <f>'[1]Замеры РП'!J23</f>
        <v>63.7</v>
      </c>
      <c r="T247" s="10">
        <f>'[1]Замеры РП'!E31</f>
        <v>13.7</v>
      </c>
      <c r="U247" s="10">
        <f>'[1]Замеры РП'!F31</f>
        <v>54.3</v>
      </c>
      <c r="V247" s="10">
        <f>'[1]Замеры РП'!G31</f>
        <v>34.400000000000006</v>
      </c>
      <c r="W247" s="10">
        <f>'[1]Замеры РП'!H31</f>
        <v>17.600000000000001</v>
      </c>
      <c r="X247" s="10">
        <f>'[1]Замеры РП'!I31</f>
        <v>14.1</v>
      </c>
      <c r="Y247" s="10">
        <f>'[1]Замеры РП'!J31</f>
        <v>13.9</v>
      </c>
    </row>
    <row r="248" spans="1:28">
      <c r="A248" s="10" t="s">
        <v>7</v>
      </c>
      <c r="B248" s="10">
        <f>'[1]Замеры ИСК'!G166</f>
        <v>6.2</v>
      </c>
      <c r="C248" s="10">
        <f>'[1]Замеры ИСК'!L166</f>
        <v>6.2</v>
      </c>
      <c r="D248" s="10">
        <f>'[1]Замеры ИСК'!Q166</f>
        <v>6.2</v>
      </c>
      <c r="E248" s="10">
        <f>'[1]Замеры ИСК'!U166</f>
        <v>6.2</v>
      </c>
      <c r="F248" s="10">
        <f>'[1]Замеры ИСК'!W166</f>
        <v>6.2</v>
      </c>
      <c r="G248" s="10">
        <f>'[1]Замеры ИСК'!Y166</f>
        <v>6.2</v>
      </c>
      <c r="H248" s="10">
        <f>'[1]Замеры ИСК'!G166</f>
        <v>6.2</v>
      </c>
      <c r="I248" s="10">
        <f>'[1]Замеры ИСК'!L166</f>
        <v>6.2</v>
      </c>
      <c r="J248" s="10">
        <f>'[1]Замеры ИСК'!Q166</f>
        <v>6.2</v>
      </c>
      <c r="K248" s="10">
        <f>'[1]Замеры ИСК'!U166</f>
        <v>6.2</v>
      </c>
      <c r="L248" s="10">
        <f>'[1]Замеры ИСК'!W166</f>
        <v>6.2</v>
      </c>
      <c r="M248" s="10">
        <f>'[1]Замеры ИСК'!Y166</f>
        <v>6.2</v>
      </c>
      <c r="N248" s="10">
        <f>'[1]Замеры ИСК'!G173</f>
        <v>6.2</v>
      </c>
      <c r="O248" s="10">
        <f>'[1]Замеры ИСК'!L173</f>
        <v>6.2</v>
      </c>
      <c r="P248" s="10">
        <f>'[1]Замеры ИСК'!Q173</f>
        <v>6.2</v>
      </c>
      <c r="Q248" s="10">
        <f>'[1]Замеры ИСК'!U173</f>
        <v>6.2</v>
      </c>
      <c r="R248" s="10">
        <f>'[1]Замеры ИСК'!W173</f>
        <v>6.2</v>
      </c>
      <c r="S248" s="10">
        <f>'[1]Замеры ИСК'!Y173</f>
        <v>6.2</v>
      </c>
      <c r="T248" s="10">
        <f>'[1]Замеры ИСК'!G173</f>
        <v>6.2</v>
      </c>
      <c r="U248" s="10">
        <f>'[1]Замеры ИСК'!L173</f>
        <v>6.2</v>
      </c>
      <c r="V248" s="10">
        <f>'[1]Замеры ИСК'!Q173</f>
        <v>6.2</v>
      </c>
      <c r="W248" s="10">
        <f>'[1]Замеры ИСК'!U173</f>
        <v>6.2</v>
      </c>
      <c r="X248" s="10">
        <f>'[1]Замеры ИСК'!W173</f>
        <v>6.2</v>
      </c>
      <c r="Y248" s="10">
        <f>'[1]Замеры ИСК'!Y173</f>
        <v>6.2</v>
      </c>
    </row>
    <row r="249" spans="1:28">
      <c r="A249" s="10" t="s">
        <v>8</v>
      </c>
      <c r="B249" s="12">
        <f t="shared" ref="B249:V249" si="32">1.732*B248*(B247/1000)*0.8</f>
        <v>0.36252838400000004</v>
      </c>
      <c r="C249" s="12">
        <f t="shared" si="32"/>
        <v>0.54465164800000021</v>
      </c>
      <c r="D249" s="12">
        <f t="shared" si="32"/>
        <v>0.66921708800000013</v>
      </c>
      <c r="E249" s="12">
        <f>1.732*E248*(E247/1000)*0.8</f>
        <v>0.54722886400000004</v>
      </c>
      <c r="F249" s="12">
        <f>1.732*F248*(F247/1000)*0.8</f>
        <v>0.61251833600000005</v>
      </c>
      <c r="G249" s="12">
        <f>1.732*G248*(G247/1000)*0.8</f>
        <v>0.39946848000000001</v>
      </c>
      <c r="H249" s="12">
        <f t="shared" si="32"/>
        <v>0.57643731200000015</v>
      </c>
      <c r="I249" s="12">
        <f t="shared" si="32"/>
        <v>1.2645539840000004</v>
      </c>
      <c r="J249" s="12">
        <f t="shared" si="32"/>
        <v>1.4002873600000001</v>
      </c>
      <c r="K249" s="12">
        <f>1.732*K248*(K247/1000)*0.8</f>
        <v>1.157169984</v>
      </c>
      <c r="L249" s="12">
        <f>1.732*L248*(L247/1000)*0.8</f>
        <v>1.1992645120000001</v>
      </c>
      <c r="M249" s="12">
        <f>1.732*M248*(M247/1000)*0.8</f>
        <v>1.2250366720000001</v>
      </c>
      <c r="N249" s="12">
        <f t="shared" si="32"/>
        <v>0.42781785600000011</v>
      </c>
      <c r="O249" s="12">
        <f t="shared" si="32"/>
        <v>0.73966099200000002</v>
      </c>
      <c r="P249" s="12">
        <f t="shared" si="32"/>
        <v>2.5007585920000004</v>
      </c>
      <c r="Q249" s="12">
        <f>1.732*Q248*(Q247/1000)*0.8</f>
        <v>0.54636979200000002</v>
      </c>
      <c r="R249" s="12">
        <f>1.732*R248*(R247/1000)*0.8</f>
        <v>0.58245081600000004</v>
      </c>
      <c r="S249" s="12">
        <f>1.732*S248*(S247/1000)*0.8</f>
        <v>0.54722886400000004</v>
      </c>
      <c r="T249" s="12">
        <f t="shared" si="32"/>
        <v>0.11769286399999999</v>
      </c>
      <c r="U249" s="12">
        <f t="shared" si="32"/>
        <v>0.46647609600000001</v>
      </c>
      <c r="V249" s="12">
        <f t="shared" si="32"/>
        <v>0.2955207680000001</v>
      </c>
      <c r="W249" s="12">
        <f>1.732*W248*(W247/1000)*0.8</f>
        <v>0.15119667200000003</v>
      </c>
      <c r="X249" s="12">
        <f>1.732*X248*(X247/1000)*0.8</f>
        <v>0.12112915200000002</v>
      </c>
      <c r="Y249" s="12">
        <f>1.732*Y248*(Y247/1000)*0.8</f>
        <v>0.11941100800000003</v>
      </c>
    </row>
    <row r="250" spans="1:28">
      <c r="A250" s="5" t="s">
        <v>71</v>
      </c>
      <c r="B250" s="6" t="s">
        <v>76</v>
      </c>
      <c r="C250" s="7"/>
      <c r="D250" s="7"/>
      <c r="E250" s="7"/>
      <c r="F250" s="7"/>
      <c r="G250" s="8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>
      <c r="A251" s="5"/>
      <c r="B251" s="55" t="str">
        <f>'[1]Замеры РП'!$E$4</f>
        <v>4.00</v>
      </c>
      <c r="C251" s="55" t="str">
        <f>'[1]Замеры РП'!$F$4</f>
        <v>9.00</v>
      </c>
      <c r="D251" s="55" t="str">
        <f>'[1]Замеры РП'!$G$4</f>
        <v>14.00</v>
      </c>
      <c r="E251" s="55" t="str">
        <f>'[1]Замеры РП'!$H$4</f>
        <v>18.00</v>
      </c>
      <c r="F251" s="55" t="str">
        <f>'[1]Замеры РП'!$I$4</f>
        <v>20.00</v>
      </c>
      <c r="G251" s="9" t="str">
        <f>'[1]Замеры РП'!$J$4</f>
        <v>22.00</v>
      </c>
      <c r="H251" s="16"/>
      <c r="I251" s="20" t="s">
        <v>12</v>
      </c>
      <c r="J251" s="17" t="s">
        <v>13</v>
      </c>
      <c r="K251" s="21" t="str">
        <f>'[1]Замеры РП'!$E$4</f>
        <v>4.00</v>
      </c>
      <c r="L251" s="17" t="s">
        <v>14</v>
      </c>
      <c r="M251" s="17"/>
      <c r="N251" s="24">
        <f>B247+H247+N247+T247+B252</f>
        <v>242</v>
      </c>
      <c r="O251" s="13" t="s">
        <v>15</v>
      </c>
      <c r="P251" s="17" t="s">
        <v>16</v>
      </c>
      <c r="Q251" s="19">
        <f>B249+H249+N249+T249+B254</f>
        <v>2.0789542400000003</v>
      </c>
      <c r="R251" s="13" t="s">
        <v>17</v>
      </c>
      <c r="S251" s="13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>
      <c r="A252" s="10" t="s">
        <v>6</v>
      </c>
      <c r="B252" s="10">
        <f>'[1]Замеры РП'!E65</f>
        <v>69.2</v>
      </c>
      <c r="C252" s="10">
        <f>'[1]Замеры РП'!F65</f>
        <v>128.1</v>
      </c>
      <c r="D252" s="10">
        <f>'[1]Замеры РП'!G65</f>
        <v>140.9</v>
      </c>
      <c r="E252" s="47">
        <f>'[1]Замеры РП'!H65</f>
        <v>128</v>
      </c>
      <c r="F252" s="47">
        <f>'[1]Замеры РП'!I65</f>
        <v>124.7</v>
      </c>
      <c r="G252" s="47">
        <f>'[1]Замеры РП'!J65</f>
        <v>125.3</v>
      </c>
      <c r="H252" s="16"/>
      <c r="I252" s="13"/>
      <c r="J252" s="17" t="s">
        <v>13</v>
      </c>
      <c r="K252" s="21" t="str">
        <f>'[1]Замеры РП'!$F$4</f>
        <v>9.00</v>
      </c>
      <c r="L252" s="17" t="s">
        <v>14</v>
      </c>
      <c r="M252" s="17"/>
      <c r="N252" s="22">
        <f>C247+I247+O247+U247+C252</f>
        <v>479.1</v>
      </c>
      <c r="O252" s="13" t="s">
        <v>15</v>
      </c>
      <c r="P252" s="17" t="s">
        <v>16</v>
      </c>
      <c r="Q252" s="50">
        <f>C249+I249+O249+U249+C254</f>
        <v>4.1158139520000008</v>
      </c>
      <c r="R252" s="13" t="s">
        <v>17</v>
      </c>
      <c r="S252" s="13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>
      <c r="A253" s="10" t="s">
        <v>7</v>
      </c>
      <c r="B253" s="10">
        <f>'[1]Замеры ИСК'!G173</f>
        <v>6.2</v>
      </c>
      <c r="C253" s="10">
        <f>'[1]Замеры ИСК'!L173</f>
        <v>6.2</v>
      </c>
      <c r="D253" s="10">
        <f>'[1]Замеры ИСК'!U173</f>
        <v>6.2</v>
      </c>
      <c r="E253" s="47">
        <f>'[1]Замеры ИСК'!U173</f>
        <v>6.2</v>
      </c>
      <c r="F253" s="47">
        <f>'[1]Замеры ИСК'!W173</f>
        <v>6.2</v>
      </c>
      <c r="G253" s="47">
        <f>'[1]Замеры ИСК'!Y173</f>
        <v>6.2</v>
      </c>
      <c r="H253" s="16"/>
      <c r="I253" s="13"/>
      <c r="J253" s="17" t="s">
        <v>13</v>
      </c>
      <c r="K253" s="21" t="str">
        <f>'[1]Замеры РП'!$G$4</f>
        <v>14.00</v>
      </c>
      <c r="L253" s="17" t="s">
        <v>14</v>
      </c>
      <c r="M253" s="17"/>
      <c r="N253" s="22">
        <f>D247+J247+P247+V247+D252</f>
        <v>707.3</v>
      </c>
      <c r="O253" s="13" t="s">
        <v>15</v>
      </c>
      <c r="P253" s="17" t="s">
        <v>16</v>
      </c>
      <c r="Q253" s="50">
        <f>D249+J249+P249+V249+D254</f>
        <v>6.0762162560000004</v>
      </c>
      <c r="R253" s="13" t="s">
        <v>17</v>
      </c>
      <c r="S253" s="13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>
      <c r="A254" s="10" t="s">
        <v>8</v>
      </c>
      <c r="B254" s="12">
        <f t="shared" ref="B254:G254" si="33">1.732*B253*(B252/1000)*0.8</f>
        <v>0.59447782400000004</v>
      </c>
      <c r="C254" s="12">
        <f t="shared" si="33"/>
        <v>1.1004712320000001</v>
      </c>
      <c r="D254" s="12">
        <f t="shared" si="33"/>
        <v>1.2104324480000002</v>
      </c>
      <c r="E254" s="12">
        <f t="shared" si="33"/>
        <v>1.0996121600000002</v>
      </c>
      <c r="F254" s="12">
        <f t="shared" si="33"/>
        <v>1.0712627840000002</v>
      </c>
      <c r="G254" s="12">
        <f t="shared" si="33"/>
        <v>1.0764172160000001</v>
      </c>
      <c r="H254" s="16"/>
      <c r="I254" s="16"/>
      <c r="J254" s="17" t="s">
        <v>13</v>
      </c>
      <c r="K254" s="21" t="str">
        <f>'[1]Замеры РП'!$H$4</f>
        <v>18.00</v>
      </c>
      <c r="L254" s="17" t="s">
        <v>14</v>
      </c>
      <c r="M254" s="17"/>
      <c r="N254" s="26">
        <f>E247+K247+Q247+W247+E252</f>
        <v>407.60000000000008</v>
      </c>
      <c r="O254" s="13" t="s">
        <v>15</v>
      </c>
      <c r="P254" s="17" t="s">
        <v>16</v>
      </c>
      <c r="Q254" s="52">
        <f>E249+K249+Q249+W249+E254</f>
        <v>3.5015774720000001</v>
      </c>
      <c r="R254" s="13" t="s">
        <v>17</v>
      </c>
      <c r="S254" s="13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>
      <c r="A255" s="13"/>
      <c r="B255" s="13"/>
      <c r="C255" s="13"/>
      <c r="D255" s="13"/>
      <c r="E255" s="13"/>
      <c r="F255" s="13"/>
      <c r="G255" s="13"/>
      <c r="H255" s="13"/>
      <c r="I255" s="13"/>
      <c r="J255" s="17" t="s">
        <v>13</v>
      </c>
      <c r="K255" s="21" t="str">
        <f>'[1]Замеры РП'!$I$4</f>
        <v>20.00</v>
      </c>
      <c r="L255" s="17" t="s">
        <v>14</v>
      </c>
      <c r="M255" s="17"/>
      <c r="N255" s="24">
        <f>F247+L247+R247+X247+F252</f>
        <v>417.5</v>
      </c>
      <c r="O255" s="13" t="s">
        <v>15</v>
      </c>
      <c r="P255" s="17" t="s">
        <v>16</v>
      </c>
      <c r="Q255" s="19">
        <f>F249+L249+R249+X249+F254</f>
        <v>3.5866256000000005</v>
      </c>
      <c r="R255" s="13" t="s">
        <v>17</v>
      </c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:28">
      <c r="J256" s="17" t="s">
        <v>13</v>
      </c>
      <c r="K256" s="43" t="str">
        <f>'[1]Замеры РП'!$J$4</f>
        <v>22.00</v>
      </c>
      <c r="L256" s="17" t="s">
        <v>14</v>
      </c>
      <c r="M256" s="17"/>
      <c r="N256" s="24">
        <f>G247+M247+S247+Y247+G252</f>
        <v>392</v>
      </c>
      <c r="O256" s="13" t="s">
        <v>15</v>
      </c>
      <c r="P256" s="17" t="s">
        <v>16</v>
      </c>
      <c r="Q256" s="19">
        <f>G249+M249+S249+Y249+G254</f>
        <v>3.3675622400000007</v>
      </c>
      <c r="R256" s="13" t="s">
        <v>17</v>
      </c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:28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:28">
      <c r="A258" s="5" t="s">
        <v>77</v>
      </c>
      <c r="B258" s="6" t="s">
        <v>78</v>
      </c>
      <c r="C258" s="7"/>
      <c r="D258" s="7"/>
      <c r="E258" s="7"/>
      <c r="F258" s="7"/>
      <c r="G258" s="8"/>
      <c r="H258" s="6" t="s">
        <v>79</v>
      </c>
      <c r="I258" s="7"/>
      <c r="J258" s="7"/>
      <c r="K258" s="7"/>
      <c r="L258" s="7"/>
      <c r="M258" s="8"/>
      <c r="N258" s="6" t="s">
        <v>80</v>
      </c>
      <c r="O258" s="7"/>
      <c r="P258" s="7"/>
      <c r="Q258" s="7"/>
      <c r="R258" s="7"/>
      <c r="S258" s="8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:28">
      <c r="A259" s="5"/>
      <c r="B259" s="9" t="str">
        <f>'[1]Замеры РП'!$E$4</f>
        <v>4.00</v>
      </c>
      <c r="C259" s="9" t="str">
        <f>'[1]Замеры РП'!$F$4</f>
        <v>9.00</v>
      </c>
      <c r="D259" s="9" t="str">
        <f>'[1]Замеры РП'!$G$4</f>
        <v>14.00</v>
      </c>
      <c r="E259" s="9" t="str">
        <f>'[1]Замеры РП'!$H$4</f>
        <v>18.00</v>
      </c>
      <c r="F259" s="9" t="str">
        <f>'[1]Замеры РП'!$I$4</f>
        <v>20.00</v>
      </c>
      <c r="G259" s="9" t="str">
        <f>'[1]Замеры РП'!$J$4</f>
        <v>22.00</v>
      </c>
      <c r="H259" s="9" t="str">
        <f>'[1]Замеры РП'!$E$4</f>
        <v>4.00</v>
      </c>
      <c r="I259" s="9" t="str">
        <f>'[1]Замеры РП'!$F$4</f>
        <v>9.00</v>
      </c>
      <c r="J259" s="9" t="str">
        <f>'[1]Замеры РП'!$G$4</f>
        <v>14.00</v>
      </c>
      <c r="K259" s="9" t="str">
        <f>'[1]Замеры РП'!$H$4</f>
        <v>18.00</v>
      </c>
      <c r="L259" s="9" t="str">
        <f>'[1]Замеры РП'!$I$4</f>
        <v>20.00</v>
      </c>
      <c r="M259" s="9" t="str">
        <f>'[1]Замеры РП'!$J$4</f>
        <v>22.00</v>
      </c>
      <c r="N259" s="55" t="str">
        <f>'[1]Замеры РП'!$E$4</f>
        <v>4.00</v>
      </c>
      <c r="O259" s="55" t="str">
        <f>'[1]Замеры РП'!$F$4</f>
        <v>9.00</v>
      </c>
      <c r="P259" s="55" t="str">
        <f>'[1]Замеры РП'!$G$4</f>
        <v>14.00</v>
      </c>
      <c r="Q259" s="55" t="str">
        <f>'[1]Замеры РП'!$H$4</f>
        <v>18.00</v>
      </c>
      <c r="R259" s="55" t="str">
        <f>'[1]Замеры РП'!$I$4</f>
        <v>20.00</v>
      </c>
      <c r="S259" s="9" t="str">
        <f>'[1]Замеры РП'!$J$4</f>
        <v>22.00</v>
      </c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:28">
      <c r="A260" s="10" t="s">
        <v>6</v>
      </c>
      <c r="B260" s="10">
        <f>'[1]Замеры ИСК'!G187</f>
        <v>0</v>
      </c>
      <c r="C260" s="10">
        <f>'[1]Замеры ИСК'!L187</f>
        <v>0</v>
      </c>
      <c r="D260" s="10">
        <f>'[1]Замеры ИСК'!Q187</f>
        <v>0</v>
      </c>
      <c r="E260" s="10">
        <f>'[1]Замеры ИСК'!U187</f>
        <v>0</v>
      </c>
      <c r="F260" s="10">
        <f>'[1]Замеры ИСК'!W187</f>
        <v>0</v>
      </c>
      <c r="G260" s="10">
        <f>'[1]Замеры ИСК'!Y187</f>
        <v>0</v>
      </c>
      <c r="H260" s="10">
        <f>'[1]Замеры РП'!E149</f>
        <v>44</v>
      </c>
      <c r="I260" s="10">
        <f>'[1]Замеры РП'!F149</f>
        <v>81</v>
      </c>
      <c r="J260" s="10">
        <f>'[1]Замеры РП'!G149</f>
        <v>98</v>
      </c>
      <c r="K260" s="10">
        <f>'[1]Замеры РП'!H149</f>
        <v>88</v>
      </c>
      <c r="L260" s="10">
        <f>'[1]Замеры РП'!I149</f>
        <v>79</v>
      </c>
      <c r="M260" s="10">
        <f>'[1]Замеры РП'!J149</f>
        <v>79</v>
      </c>
      <c r="N260" s="10">
        <f>'[1]Замеры ИСК'!G190</f>
        <v>0</v>
      </c>
      <c r="O260" s="10">
        <f>'[1]Замеры ИСК'!L190</f>
        <v>0</v>
      </c>
      <c r="P260" s="10">
        <f>'[1]Замеры ИСК'!Q190</f>
        <v>0</v>
      </c>
      <c r="Q260" s="10">
        <f>'[1]Замеры ИСК'!U190</f>
        <v>0</v>
      </c>
      <c r="R260" s="10">
        <f>'[1]Замеры ИСК'!W190</f>
        <v>0</v>
      </c>
      <c r="S260" s="10">
        <f>'[1]Замеры ИСК'!Y190</f>
        <v>0</v>
      </c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:28">
      <c r="A261" s="10" t="s">
        <v>7</v>
      </c>
      <c r="B261" s="10">
        <f>'[1]Замеры ИСК'!G186</f>
        <v>0</v>
      </c>
      <c r="C261" s="10">
        <f>'[1]Замеры ИСК'!L186</f>
        <v>0</v>
      </c>
      <c r="D261" s="10">
        <f>'[1]Замеры ИСК'!Q186</f>
        <v>0</v>
      </c>
      <c r="E261" s="10">
        <f>'[1]Замеры ИСК'!U186</f>
        <v>0</v>
      </c>
      <c r="F261" s="10">
        <f>'[1]Замеры ИСК'!W186</f>
        <v>0</v>
      </c>
      <c r="G261" s="10">
        <f>'[1]Замеры ИСК'!Y186</f>
        <v>0</v>
      </c>
      <c r="H261" s="10">
        <f>'[1]Замеры ИСК'!G186</f>
        <v>0</v>
      </c>
      <c r="I261" s="10">
        <f>'[1]Замеры ИСК'!L186</f>
        <v>0</v>
      </c>
      <c r="J261" s="10">
        <f>'[1]Замеры ИСК'!Q186</f>
        <v>0</v>
      </c>
      <c r="K261" s="10">
        <f>'[1]Замеры ИСК'!U186</f>
        <v>0</v>
      </c>
      <c r="L261" s="10">
        <f>'[1]Замеры ИСК'!W186</f>
        <v>0</v>
      </c>
      <c r="M261" s="10">
        <f>'[1]Замеры ИСК'!Y186</f>
        <v>0</v>
      </c>
      <c r="N261" s="10">
        <f>'[1]Замеры ИСК'!G189</f>
        <v>0</v>
      </c>
      <c r="O261" s="10">
        <f>'[1]Замеры ИСК'!L189</f>
        <v>0</v>
      </c>
      <c r="P261" s="10">
        <f>'[1]Замеры ИСК'!Q189</f>
        <v>0</v>
      </c>
      <c r="Q261" s="10">
        <f>'[1]Замеры ИСК'!U189</f>
        <v>0</v>
      </c>
      <c r="R261" s="10">
        <f>'[1]Замеры ИСК'!W189</f>
        <v>0</v>
      </c>
      <c r="S261" s="10">
        <f>'[1]Замеры ИСК'!Y189</f>
        <v>0</v>
      </c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:28">
      <c r="A262" s="10" t="s">
        <v>8</v>
      </c>
      <c r="B262" s="12">
        <v>0.32700000000000001</v>
      </c>
      <c r="C262" s="12">
        <v>0.64200000000000002</v>
      </c>
      <c r="D262" s="12">
        <v>0.77100000000000002</v>
      </c>
      <c r="E262" s="12">
        <v>0.67100000000000004</v>
      </c>
      <c r="F262" s="12">
        <v>0.47299999999999998</v>
      </c>
      <c r="G262" s="12">
        <v>0.436</v>
      </c>
      <c r="H262" s="12">
        <v>0.46100000000000002</v>
      </c>
      <c r="I262" s="12">
        <v>0.82099999999999995</v>
      </c>
      <c r="J262" s="12">
        <v>1.044</v>
      </c>
      <c r="K262" s="12">
        <v>0.96599999999999997</v>
      </c>
      <c r="L262" s="12">
        <v>0.88100000000000001</v>
      </c>
      <c r="M262" s="12">
        <v>0.89700000000000002</v>
      </c>
      <c r="N262" s="12">
        <v>2E-3</v>
      </c>
      <c r="O262" s="12">
        <v>2E-3</v>
      </c>
      <c r="P262" s="12">
        <v>3.0000000000000001E-3</v>
      </c>
      <c r="Q262" s="12">
        <v>3.0000000000000001E-3</v>
      </c>
      <c r="R262" s="12">
        <v>3.0000000000000001E-3</v>
      </c>
      <c r="S262" s="12">
        <v>3.0000000000000001E-3</v>
      </c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:28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:28">
      <c r="A264" s="20" t="s">
        <v>12</v>
      </c>
      <c r="B264" s="17" t="s">
        <v>13</v>
      </c>
      <c r="C264" s="21" t="str">
        <f>'[1]Замеры РП'!$E$4</f>
        <v>4.00</v>
      </c>
      <c r="D264" s="17"/>
      <c r="E264" s="24"/>
      <c r="F264" s="13"/>
      <c r="G264" s="13"/>
      <c r="H264" s="17" t="s">
        <v>16</v>
      </c>
      <c r="I264" s="61">
        <f>SUM(B262,H262,N262)</f>
        <v>0.79</v>
      </c>
      <c r="J264" s="13" t="s">
        <v>17</v>
      </c>
      <c r="K264" s="17"/>
      <c r="L264" s="17"/>
      <c r="M264" s="17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:28">
      <c r="A265" s="13"/>
      <c r="B265" s="17" t="s">
        <v>13</v>
      </c>
      <c r="C265" s="21" t="str">
        <f>'[1]Замеры РП'!$F$4</f>
        <v>9.00</v>
      </c>
      <c r="D265" s="17"/>
      <c r="E265" s="24"/>
      <c r="F265" s="13"/>
      <c r="G265" s="13"/>
      <c r="H265" s="17" t="s">
        <v>16</v>
      </c>
      <c r="I265" s="61">
        <f>C262+I262+O262</f>
        <v>1.4650000000000001</v>
      </c>
      <c r="J265" s="13" t="s">
        <v>17</v>
      </c>
      <c r="K265" s="17"/>
      <c r="L265" s="17"/>
      <c r="M265" s="17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:28">
      <c r="A266" s="13"/>
      <c r="B266" s="17" t="s">
        <v>13</v>
      </c>
      <c r="C266" s="21" t="str">
        <f>'[1]Замеры РП'!$G$4</f>
        <v>14.00</v>
      </c>
      <c r="D266" s="17"/>
      <c r="E266" s="24"/>
      <c r="F266" s="13"/>
      <c r="G266" s="13"/>
      <c r="H266" s="17" t="s">
        <v>16</v>
      </c>
      <c r="I266" s="61">
        <f>D262+J262+P262</f>
        <v>1.8179999999999998</v>
      </c>
      <c r="J266" s="13" t="s">
        <v>17</v>
      </c>
      <c r="K266" s="17"/>
      <c r="L266" s="17"/>
      <c r="M266" s="17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:28">
      <c r="A267" s="13"/>
      <c r="B267" s="17" t="s">
        <v>13</v>
      </c>
      <c r="C267" s="21" t="str">
        <f>'[1]Замеры РП'!$H$4</f>
        <v>18.00</v>
      </c>
      <c r="D267" s="17"/>
      <c r="E267" s="24"/>
      <c r="F267" s="13"/>
      <c r="G267" s="13"/>
      <c r="H267" s="17" t="s">
        <v>16</v>
      </c>
      <c r="I267" s="61">
        <f>E262+K262+Q262</f>
        <v>1.64</v>
      </c>
      <c r="J267" s="13" t="s">
        <v>17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:28">
      <c r="A268" s="13"/>
      <c r="B268" s="17" t="s">
        <v>13</v>
      </c>
      <c r="C268" s="21" t="str">
        <f>'[1]Замеры РП'!$I$4</f>
        <v>20.00</v>
      </c>
      <c r="D268" s="17"/>
      <c r="E268" s="24"/>
      <c r="F268" s="13"/>
      <c r="G268" s="13"/>
      <c r="H268" s="17" t="s">
        <v>16</v>
      </c>
      <c r="I268" s="61">
        <f>F262+L262+R262</f>
        <v>1.357</v>
      </c>
      <c r="J268" s="13" t="s">
        <v>17</v>
      </c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:28">
      <c r="A269" s="13"/>
      <c r="B269" s="17" t="s">
        <v>13</v>
      </c>
      <c r="C269" s="43" t="str">
        <f>'[1]Замеры РП'!$J$4</f>
        <v>22.00</v>
      </c>
      <c r="D269" s="17"/>
      <c r="E269" s="24"/>
      <c r="F269" s="13"/>
      <c r="G269" s="13"/>
      <c r="H269" s="17" t="s">
        <v>16</v>
      </c>
      <c r="I269" s="61">
        <f>G262+M262+S262</f>
        <v>1.3359999999999999</v>
      </c>
      <c r="J269" s="13" t="s">
        <v>17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:28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:28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>
      <c r="A272" s="18" t="s">
        <v>81</v>
      </c>
      <c r="B272" s="13"/>
      <c r="C272" s="13"/>
      <c r="E272" s="62" t="s">
        <v>13</v>
      </c>
      <c r="F272" s="63" t="str">
        <f>'[1]Замеры РП'!$E$4</f>
        <v>4.00</v>
      </c>
      <c r="G272" s="62" t="s">
        <v>14</v>
      </c>
      <c r="H272" s="64">
        <f>E14+E31+E60+E71+E93+E109+E131+E147+E159+E183+E206+E227+E216</f>
        <v>3743.7999999999997</v>
      </c>
      <c r="I272" s="64"/>
      <c r="J272" s="18" t="s">
        <v>15</v>
      </c>
      <c r="K272" s="62" t="s">
        <v>16</v>
      </c>
      <c r="L272" s="65">
        <f>I14+I31+I60+I71+I93+I109+I131+I147+I159+I183+I206+I227+I216</f>
        <v>32.614812582400006</v>
      </c>
      <c r="M272" s="65"/>
      <c r="N272" s="18" t="s">
        <v>17</v>
      </c>
      <c r="O272" s="66"/>
      <c r="P272" s="62" t="s">
        <v>13</v>
      </c>
      <c r="Q272" s="63" t="str">
        <f>'[1]Замеры РП'!$J$4</f>
        <v>22.00</v>
      </c>
      <c r="R272" s="62" t="s">
        <v>14</v>
      </c>
      <c r="S272" s="67">
        <f>E16+E33+E62+E73+E95+E111+E133+E149+E161+E185+E208+E218+E229</f>
        <v>6815.4</v>
      </c>
      <c r="T272" s="67"/>
      <c r="U272" s="18" t="s">
        <v>15</v>
      </c>
      <c r="V272" s="62" t="s">
        <v>16</v>
      </c>
      <c r="W272" s="65">
        <f>I16+I33+I62+I73+I95+I111+I133+I149+I161+I185+I208+I229+I218</f>
        <v>61.216937264000009</v>
      </c>
      <c r="X272" s="65"/>
      <c r="Y272" s="18" t="s">
        <v>17</v>
      </c>
      <c r="Z272" s="13"/>
      <c r="AA272" s="13"/>
      <c r="AB272" s="13"/>
    </row>
    <row r="273" spans="1:28">
      <c r="A273" s="18"/>
      <c r="B273" s="13"/>
      <c r="C273" s="13"/>
      <c r="E273" s="62" t="s">
        <v>13</v>
      </c>
      <c r="F273" s="63" t="str">
        <f>'[1]Замеры РП'!$F$4</f>
        <v>9.00</v>
      </c>
      <c r="G273" s="62" t="s">
        <v>14</v>
      </c>
      <c r="H273" s="68">
        <f>E15+E32+E61+E72+E94+E110+E132+E148+E160+E184+E207+E228+E217</f>
        <v>7075.2</v>
      </c>
      <c r="I273" s="68"/>
      <c r="J273" s="18" t="s">
        <v>15</v>
      </c>
      <c r="K273" s="62" t="s">
        <v>16</v>
      </c>
      <c r="L273" s="65">
        <f>I15+I32+I61+I72+I94+I110+I132+I148+I160+I184+I207+I228+I217</f>
        <v>61.306506604799999</v>
      </c>
      <c r="M273" s="65"/>
      <c r="N273" s="18" t="s">
        <v>17</v>
      </c>
      <c r="O273" s="66"/>
      <c r="P273" s="69"/>
      <c r="Q273" s="70"/>
      <c r="R273" s="69"/>
      <c r="S273" s="71"/>
      <c r="T273" s="71"/>
      <c r="U273" s="72"/>
      <c r="V273" s="69"/>
      <c r="W273" s="73"/>
      <c r="X273" s="73"/>
      <c r="Y273" s="72"/>
      <c r="Z273" s="13"/>
      <c r="AA273" s="13"/>
      <c r="AB273" s="13"/>
    </row>
    <row r="274" spans="1:28">
      <c r="A274" s="18"/>
      <c r="B274" s="13"/>
      <c r="C274" s="13"/>
      <c r="E274" s="62"/>
      <c r="F274" s="63"/>
      <c r="G274" s="69"/>
      <c r="H274" s="74"/>
      <c r="I274" s="74"/>
      <c r="J274" s="72"/>
      <c r="K274" s="69"/>
      <c r="L274" s="73"/>
      <c r="M274" s="73"/>
      <c r="N274" s="72"/>
      <c r="O274" s="66"/>
      <c r="P274" s="69"/>
      <c r="Q274" s="75"/>
      <c r="R274" s="69"/>
      <c r="S274" s="71"/>
      <c r="T274" s="71"/>
      <c r="U274" s="72"/>
      <c r="V274" s="69"/>
      <c r="W274" s="76"/>
      <c r="X274" s="76"/>
      <c r="Y274" s="72"/>
      <c r="Z274" s="13"/>
      <c r="AA274" s="13"/>
      <c r="AB274" s="13"/>
    </row>
    <row r="275" spans="1:28">
      <c r="A275" s="18"/>
      <c r="B275" s="13"/>
      <c r="C275" s="13"/>
      <c r="O275" s="66"/>
      <c r="R275" s="18"/>
      <c r="S275" s="18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:28">
      <c r="A276" s="18"/>
      <c r="B276" s="13"/>
      <c r="C276" s="13"/>
      <c r="O276" s="66"/>
      <c r="R276" s="18"/>
      <c r="S276" s="18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>
      <c r="A277" s="18"/>
      <c r="B277" s="13"/>
      <c r="C277" s="13"/>
      <c r="E277" s="62"/>
      <c r="F277" s="62"/>
      <c r="G277" s="77"/>
      <c r="I277" s="78"/>
      <c r="J277" s="62"/>
      <c r="K277" s="23"/>
      <c r="L277" s="79"/>
      <c r="M277" s="79"/>
      <c r="O277" s="66"/>
      <c r="R277" s="18"/>
      <c r="S277" s="18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>
      <c r="A278" s="18" t="s">
        <v>82</v>
      </c>
      <c r="B278" s="13"/>
      <c r="C278" s="13"/>
      <c r="E278" s="62" t="s">
        <v>13</v>
      </c>
      <c r="F278" s="63" t="str">
        <f>'[1]Замеры РП'!$E$4</f>
        <v>4.00</v>
      </c>
      <c r="G278" s="62"/>
      <c r="H278" s="80"/>
      <c r="I278" s="80"/>
      <c r="J278" s="18"/>
      <c r="K278" s="62" t="s">
        <v>16</v>
      </c>
      <c r="L278" s="65">
        <f>Q251+I264</f>
        <v>2.8689542400000003</v>
      </c>
      <c r="M278" s="65"/>
      <c r="N278" s="18" t="s">
        <v>17</v>
      </c>
      <c r="O278" s="66"/>
      <c r="P278" s="62" t="s">
        <v>13</v>
      </c>
      <c r="Q278" s="63" t="str">
        <f>'[1]Замеры РП'!$H$4</f>
        <v>18.00</v>
      </c>
      <c r="R278" s="62"/>
      <c r="S278" s="80"/>
      <c r="T278" s="80"/>
      <c r="U278" s="18"/>
      <c r="V278" s="62" t="s">
        <v>16</v>
      </c>
      <c r="W278" s="65">
        <f>Q254+I267</f>
        <v>5.1415774719999998</v>
      </c>
      <c r="X278" s="65"/>
      <c r="Y278" s="18" t="s">
        <v>17</v>
      </c>
      <c r="Z278" s="13"/>
      <c r="AA278" s="13"/>
      <c r="AB278" s="13"/>
    </row>
    <row r="279" spans="1:28">
      <c r="A279" s="18"/>
      <c r="B279" s="13"/>
      <c r="C279" s="13"/>
      <c r="E279" s="62" t="s">
        <v>13</v>
      </c>
      <c r="F279" s="63" t="str">
        <f>'[1]Замеры РП'!$F$4</f>
        <v>9.00</v>
      </c>
      <c r="G279" s="62"/>
      <c r="H279" s="80"/>
      <c r="I279" s="80"/>
      <c r="J279" s="18"/>
      <c r="K279" s="62" t="s">
        <v>16</v>
      </c>
      <c r="L279" s="65">
        <f>Q252+I265</f>
        <v>5.5808139520000006</v>
      </c>
      <c r="M279" s="65"/>
      <c r="N279" s="18" t="s">
        <v>17</v>
      </c>
      <c r="O279" s="66"/>
      <c r="P279" s="62" t="s">
        <v>13</v>
      </c>
      <c r="Q279" s="63" t="str">
        <f>'[1]Замеры РП'!$I$4</f>
        <v>20.00</v>
      </c>
      <c r="R279" s="62"/>
      <c r="S279" s="80"/>
      <c r="T279" s="80"/>
      <c r="U279" s="18"/>
      <c r="V279" s="62" t="s">
        <v>16</v>
      </c>
      <c r="W279" s="65">
        <f>Q255+I268</f>
        <v>4.9436256000000007</v>
      </c>
      <c r="X279" s="65"/>
      <c r="Y279" s="18" t="s">
        <v>17</v>
      </c>
      <c r="Z279" s="13"/>
      <c r="AA279" s="13"/>
      <c r="AB279" s="13"/>
    </row>
    <row r="280" spans="1:28">
      <c r="A280" s="18"/>
      <c r="B280" s="13"/>
      <c r="C280" s="13"/>
      <c r="E280" s="62" t="s">
        <v>13</v>
      </c>
      <c r="F280" s="63" t="str">
        <f>'[1]Замеры РП'!$G$4</f>
        <v>14.00</v>
      </c>
      <c r="G280" s="62"/>
      <c r="H280" s="80"/>
      <c r="I280" s="80"/>
      <c r="J280" s="18"/>
      <c r="K280" s="62" t="s">
        <v>16</v>
      </c>
      <c r="L280" s="65">
        <f>Q253+I266</f>
        <v>7.894216256</v>
      </c>
      <c r="M280" s="65"/>
      <c r="N280" s="18" t="s">
        <v>17</v>
      </c>
      <c r="O280" s="66"/>
      <c r="P280" s="62" t="s">
        <v>13</v>
      </c>
      <c r="Q280" s="81" t="str">
        <f>'[1]Замеры РП'!$J$4</f>
        <v>22.00</v>
      </c>
      <c r="R280" s="62"/>
      <c r="S280" s="82"/>
      <c r="T280" s="82"/>
      <c r="U280" s="18"/>
      <c r="V280" s="62" t="s">
        <v>16</v>
      </c>
      <c r="W280" s="83">
        <f>Q256+I269</f>
        <v>4.7035622400000001</v>
      </c>
      <c r="X280" s="83"/>
      <c r="Y280" s="18" t="s">
        <v>17</v>
      </c>
      <c r="Z280" s="13"/>
      <c r="AA280" s="13"/>
      <c r="AB280" s="13"/>
    </row>
    <row r="281" spans="1:28">
      <c r="A281" s="18"/>
      <c r="B281" s="13"/>
      <c r="C281" s="13"/>
      <c r="O281" s="66"/>
      <c r="R281" s="18"/>
      <c r="S281" s="18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:28">
      <c r="A282" s="18"/>
      <c r="B282" s="13"/>
      <c r="C282" s="13"/>
      <c r="O282" s="66"/>
      <c r="R282" s="18"/>
      <c r="S282" s="18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>
      <c r="A283" s="18"/>
      <c r="B283" s="13"/>
      <c r="C283" s="13"/>
      <c r="E283" s="62"/>
      <c r="F283" s="62"/>
      <c r="G283" s="77"/>
      <c r="I283" s="78"/>
      <c r="J283" s="62"/>
      <c r="K283" s="23"/>
      <c r="L283" s="79"/>
      <c r="M283" s="79"/>
      <c r="O283" s="66"/>
      <c r="R283" s="18"/>
      <c r="S283" s="18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:28">
      <c r="A284" s="18" t="s">
        <v>83</v>
      </c>
      <c r="B284" s="13"/>
      <c r="C284" s="13"/>
      <c r="E284" s="62" t="s">
        <v>13</v>
      </c>
      <c r="F284" s="63" t="str">
        <f>'[1]Замеры РП'!$E$4</f>
        <v>4.00</v>
      </c>
      <c r="G284" s="62" t="s">
        <v>14</v>
      </c>
      <c r="H284" s="64">
        <f>E171</f>
        <v>107.00000000000001</v>
      </c>
      <c r="I284" s="64"/>
      <c r="J284" s="18" t="s">
        <v>15</v>
      </c>
      <c r="K284" s="62" t="s">
        <v>16</v>
      </c>
      <c r="L284" s="65">
        <f>I171</f>
        <v>0.92826886399999997</v>
      </c>
      <c r="M284" s="65"/>
      <c r="N284" s="18" t="s">
        <v>17</v>
      </c>
      <c r="O284" s="66"/>
      <c r="P284" s="62" t="s">
        <v>13</v>
      </c>
      <c r="Q284" s="63" t="str">
        <f>'[1]Замеры РП'!$H$4</f>
        <v>18.00</v>
      </c>
      <c r="R284" s="62" t="s">
        <v>14</v>
      </c>
      <c r="S284" s="64">
        <f>E174</f>
        <v>189.49999999999997</v>
      </c>
      <c r="T284" s="64"/>
      <c r="U284" s="18" t="s">
        <v>15</v>
      </c>
      <c r="V284" s="62" t="s">
        <v>16</v>
      </c>
      <c r="W284" s="65">
        <f>I174</f>
        <v>1.6317656960000002</v>
      </c>
      <c r="X284" s="65"/>
      <c r="Y284" s="18" t="s">
        <v>17</v>
      </c>
      <c r="Z284" s="13"/>
      <c r="AA284" s="13"/>
      <c r="AB284" s="13"/>
    </row>
    <row r="285" spans="1:28">
      <c r="A285" s="18"/>
      <c r="B285" s="13"/>
      <c r="C285" s="13"/>
      <c r="E285" s="62" t="s">
        <v>13</v>
      </c>
      <c r="F285" s="63" t="str">
        <f>'[1]Замеры РП'!$F$4</f>
        <v>9.00</v>
      </c>
      <c r="G285" s="62" t="s">
        <v>14</v>
      </c>
      <c r="H285" s="64">
        <f>E172</f>
        <v>226.60000000000002</v>
      </c>
      <c r="I285" s="64"/>
      <c r="J285" s="18" t="s">
        <v>15</v>
      </c>
      <c r="K285" s="62" t="s">
        <v>16</v>
      </c>
      <c r="L285" s="65">
        <f>I172</f>
        <v>1.9434979840000004</v>
      </c>
      <c r="M285" s="65"/>
      <c r="N285" s="18" t="s">
        <v>17</v>
      </c>
      <c r="O285" s="66"/>
      <c r="P285" s="62" t="s">
        <v>13</v>
      </c>
      <c r="Q285" s="63" t="str">
        <f>'[1]Замеры РП'!$I$4</f>
        <v>20.00</v>
      </c>
      <c r="R285" s="62" t="s">
        <v>14</v>
      </c>
      <c r="S285" s="64">
        <f>E175</f>
        <v>219.3</v>
      </c>
      <c r="T285" s="64"/>
      <c r="U285" s="18" t="s">
        <v>15</v>
      </c>
      <c r="V285" s="62" t="s">
        <v>16</v>
      </c>
      <c r="W285" s="65">
        <f>I175</f>
        <v>1.9187788800000003</v>
      </c>
      <c r="X285" s="65"/>
      <c r="Y285" s="18" t="s">
        <v>17</v>
      </c>
      <c r="Z285" s="13"/>
      <c r="AA285" s="13"/>
      <c r="AB285" s="13"/>
    </row>
    <row r="286" spans="1:28">
      <c r="A286" s="18"/>
      <c r="B286" s="13"/>
      <c r="C286" s="13"/>
      <c r="E286" s="62" t="s">
        <v>13</v>
      </c>
      <c r="F286" s="63" t="str">
        <f>'[1]Замеры РП'!$G$4</f>
        <v>14.00</v>
      </c>
      <c r="G286" s="62" t="s">
        <v>14</v>
      </c>
      <c r="H286" s="64">
        <f>E173</f>
        <v>223</v>
      </c>
      <c r="I286" s="64"/>
      <c r="J286" s="18" t="s">
        <v>15</v>
      </c>
      <c r="K286" s="62" t="s">
        <v>16</v>
      </c>
      <c r="L286" s="65">
        <f>I173</f>
        <v>1.8882264</v>
      </c>
      <c r="M286" s="65"/>
      <c r="N286" s="18" t="s">
        <v>17</v>
      </c>
      <c r="O286" s="66"/>
      <c r="P286" s="62" t="s">
        <v>13</v>
      </c>
      <c r="Q286" s="81" t="str">
        <f>'[1]Замеры РП'!$J$4</f>
        <v>22.00</v>
      </c>
      <c r="R286" s="62" t="s">
        <v>14</v>
      </c>
      <c r="S286" s="68">
        <f>E176</f>
        <v>225.59999999999997</v>
      </c>
      <c r="T286" s="68"/>
      <c r="U286" s="18" t="s">
        <v>15</v>
      </c>
      <c r="V286" s="62" t="s">
        <v>16</v>
      </c>
      <c r="W286" s="65">
        <f>I176</f>
        <v>1.9157305599999996</v>
      </c>
      <c r="X286" s="65"/>
      <c r="Y286" s="18" t="s">
        <v>17</v>
      </c>
      <c r="Z286" s="13"/>
      <c r="AA286" s="13"/>
      <c r="AB286" s="13"/>
    </row>
    <row r="287" spans="1:28">
      <c r="A287" s="18"/>
      <c r="B287" s="13"/>
      <c r="C287" s="13"/>
      <c r="O287" s="66"/>
      <c r="R287" s="18"/>
      <c r="S287" s="18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>
      <c r="A288" s="18"/>
      <c r="B288" s="13"/>
      <c r="C288" s="13"/>
      <c r="O288" s="66"/>
      <c r="R288" s="18"/>
      <c r="S288" s="18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>
      <c r="A289" s="18"/>
      <c r="B289" s="13"/>
      <c r="C289" s="13"/>
      <c r="E289" s="62"/>
      <c r="F289" s="62"/>
      <c r="G289" s="77"/>
      <c r="I289" s="78"/>
      <c r="J289" s="62"/>
      <c r="K289" s="84"/>
      <c r="L289" s="79"/>
      <c r="M289" s="79"/>
      <c r="O289" s="66"/>
      <c r="R289" s="18"/>
      <c r="S289" s="18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:28">
      <c r="A290" s="18" t="s">
        <v>84</v>
      </c>
      <c r="B290" s="13"/>
      <c r="C290" s="13"/>
      <c r="E290" s="62" t="s">
        <v>13</v>
      </c>
      <c r="F290" s="63" t="str">
        <f>'[1]Замеры РП'!$E$4</f>
        <v>4.00</v>
      </c>
      <c r="G290" s="62" t="s">
        <v>14</v>
      </c>
      <c r="H290" s="64">
        <f>E239</f>
        <v>115.19999999999999</v>
      </c>
      <c r="I290" s="64"/>
      <c r="J290" s="18" t="s">
        <v>15</v>
      </c>
      <c r="K290" s="62" t="s">
        <v>16</v>
      </c>
      <c r="L290" s="65">
        <f>I239</f>
        <v>0.98081081599999997</v>
      </c>
      <c r="M290" s="65"/>
      <c r="N290" s="18" t="s">
        <v>17</v>
      </c>
      <c r="O290" s="66"/>
      <c r="P290" s="62" t="s">
        <v>13</v>
      </c>
      <c r="Q290" s="63" t="str">
        <f>'[1]Замеры РП'!$H$4</f>
        <v>18.00</v>
      </c>
      <c r="R290" s="62" t="s">
        <v>14</v>
      </c>
      <c r="S290" s="64">
        <f>E242</f>
        <v>164.8</v>
      </c>
      <c r="T290" s="64"/>
      <c r="U290" s="18" t="s">
        <v>15</v>
      </c>
      <c r="V290" s="62" t="s">
        <v>16</v>
      </c>
      <c r="W290" s="65">
        <f>I242</f>
        <v>1.3929159680000001</v>
      </c>
      <c r="X290" s="65"/>
      <c r="Y290" s="18" t="s">
        <v>17</v>
      </c>
      <c r="Z290" s="13"/>
      <c r="AA290" s="13"/>
      <c r="AB290" s="13"/>
    </row>
    <row r="291" spans="1:28">
      <c r="A291" s="13"/>
      <c r="B291" s="13"/>
      <c r="C291" s="13"/>
      <c r="E291" s="62" t="s">
        <v>13</v>
      </c>
      <c r="F291" s="63" t="str">
        <f>'[1]Замеры РП'!$F$4</f>
        <v>9.00</v>
      </c>
      <c r="G291" s="62" t="s">
        <v>14</v>
      </c>
      <c r="H291" s="64">
        <f>E240</f>
        <v>172.7</v>
      </c>
      <c r="I291" s="64"/>
      <c r="J291" s="18" t="s">
        <v>15</v>
      </c>
      <c r="K291" s="62" t="s">
        <v>16</v>
      </c>
      <c r="L291" s="65">
        <f>I240</f>
        <v>1.4596880319999999</v>
      </c>
      <c r="M291" s="65"/>
      <c r="N291" s="18" t="s">
        <v>17</v>
      </c>
      <c r="O291" s="66"/>
      <c r="P291" s="62" t="s">
        <v>13</v>
      </c>
      <c r="Q291" s="63" t="str">
        <f>'[1]Замеры РП'!$I$4</f>
        <v>20.00</v>
      </c>
      <c r="R291" s="62" t="s">
        <v>14</v>
      </c>
      <c r="S291" s="64">
        <f>E243</f>
        <v>185.8</v>
      </c>
      <c r="T291" s="64"/>
      <c r="U291" s="18" t="s">
        <v>15</v>
      </c>
      <c r="V291" s="62" t="s">
        <v>16</v>
      </c>
      <c r="W291" s="65">
        <f>I243</f>
        <v>1.5796809919999997</v>
      </c>
      <c r="X291" s="65"/>
      <c r="Y291" s="18" t="s">
        <v>17</v>
      </c>
      <c r="Z291" s="13"/>
      <c r="AA291" s="13"/>
      <c r="AB291" s="13"/>
    </row>
    <row r="292" spans="1:28">
      <c r="A292" s="13"/>
      <c r="B292" s="13"/>
      <c r="C292" s="13"/>
      <c r="E292" s="62" t="s">
        <v>13</v>
      </c>
      <c r="F292" s="63" t="str">
        <f>'[1]Замеры РП'!$G$4</f>
        <v>14.00</v>
      </c>
      <c r="G292" s="62" t="s">
        <v>14</v>
      </c>
      <c r="H292" s="64">
        <f>E241</f>
        <v>161.29999999999998</v>
      </c>
      <c r="I292" s="64"/>
      <c r="J292" s="18" t="s">
        <v>15</v>
      </c>
      <c r="K292" s="62" t="s">
        <v>16</v>
      </c>
      <c r="L292" s="65">
        <f>I241</f>
        <v>1.3633334079999999</v>
      </c>
      <c r="M292" s="65"/>
      <c r="N292" s="18" t="s">
        <v>17</v>
      </c>
      <c r="O292" s="66"/>
      <c r="P292" s="62" t="s">
        <v>13</v>
      </c>
      <c r="Q292" s="81" t="str">
        <f>'[1]Замеры РП'!$J$4</f>
        <v>22.00</v>
      </c>
      <c r="R292" s="62" t="s">
        <v>14</v>
      </c>
      <c r="S292" s="64">
        <f>E244</f>
        <v>185.1</v>
      </c>
      <c r="T292" s="64"/>
      <c r="U292" s="18" t="s">
        <v>15</v>
      </c>
      <c r="V292" s="62" t="s">
        <v>16</v>
      </c>
      <c r="W292" s="65">
        <f>I244</f>
        <v>1.5644948159999998</v>
      </c>
      <c r="X292" s="65"/>
      <c r="Y292" s="18" t="s">
        <v>17</v>
      </c>
      <c r="Z292" s="13"/>
      <c r="AA292" s="13"/>
      <c r="AB292" s="13"/>
    </row>
    <row r="293" spans="1:28">
      <c r="A293" s="13"/>
      <c r="B293" s="13"/>
      <c r="C293" s="13"/>
      <c r="D293" s="13"/>
      <c r="O293" s="66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:28">
      <c r="A294" s="13"/>
      <c r="B294" s="13"/>
      <c r="C294" s="13"/>
      <c r="D294" s="13"/>
      <c r="O294" s="66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:28">
      <c r="A295" s="13"/>
      <c r="B295" s="13"/>
      <c r="C295" s="13"/>
      <c r="D295" s="13"/>
      <c r="E295" s="13"/>
      <c r="F295" s="13"/>
      <c r="G295" s="13"/>
      <c r="I295" s="13"/>
      <c r="J295" s="13"/>
      <c r="K295" s="13"/>
      <c r="L295" s="13"/>
      <c r="M295" s="13"/>
      <c r="N295" s="13"/>
      <c r="O295" s="66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:28">
      <c r="A296" s="18" t="s">
        <v>85</v>
      </c>
      <c r="B296" s="13"/>
      <c r="C296" s="13"/>
      <c r="D296" s="13"/>
      <c r="E296" s="62" t="s">
        <v>13</v>
      </c>
      <c r="F296" s="63" t="str">
        <f>'[1]Замеры РП'!$E$4</f>
        <v>4.00</v>
      </c>
      <c r="G296" s="62" t="s">
        <v>14</v>
      </c>
      <c r="H296" s="64">
        <f>T227</f>
        <v>0</v>
      </c>
      <c r="I296" s="64"/>
      <c r="J296" s="18" t="s">
        <v>15</v>
      </c>
      <c r="K296" s="62" t="s">
        <v>16</v>
      </c>
      <c r="L296" s="65">
        <f>W227</f>
        <v>0</v>
      </c>
      <c r="M296" s="65"/>
      <c r="N296" s="18" t="s">
        <v>17</v>
      </c>
      <c r="O296" s="66"/>
      <c r="P296" s="62"/>
      <c r="Q296" s="63"/>
      <c r="R296" s="62"/>
      <c r="S296" s="64"/>
      <c r="T296" s="64"/>
      <c r="U296" s="18"/>
      <c r="V296" s="62"/>
      <c r="W296" s="65"/>
      <c r="X296" s="65"/>
      <c r="Y296" s="18"/>
      <c r="Z296" s="13"/>
      <c r="AA296" s="13"/>
      <c r="AB296" s="13"/>
    </row>
    <row r="297" spans="1:28">
      <c r="A297" s="18"/>
      <c r="B297" s="13"/>
      <c r="C297" s="13"/>
      <c r="D297" s="13"/>
      <c r="E297" s="62" t="s">
        <v>13</v>
      </c>
      <c r="F297" s="63" t="str">
        <f>'[1]Замеры РП'!$F$4</f>
        <v>9.00</v>
      </c>
      <c r="G297" s="62" t="s">
        <v>14</v>
      </c>
      <c r="H297" s="64">
        <f>T228</f>
        <v>0</v>
      </c>
      <c r="I297" s="64"/>
      <c r="J297" s="18" t="s">
        <v>15</v>
      </c>
      <c r="K297" s="62" t="s">
        <v>16</v>
      </c>
      <c r="L297" s="65">
        <f>W228</f>
        <v>0</v>
      </c>
      <c r="M297" s="65"/>
      <c r="N297" s="18" t="s">
        <v>17</v>
      </c>
      <c r="O297" s="66"/>
      <c r="P297" s="62"/>
      <c r="Q297" s="63"/>
      <c r="R297" s="62"/>
      <c r="S297" s="64"/>
      <c r="T297" s="64"/>
      <c r="U297" s="18"/>
      <c r="V297" s="62"/>
      <c r="W297" s="65"/>
      <c r="X297" s="65"/>
      <c r="Y297" s="85"/>
      <c r="Z297" s="13"/>
      <c r="AA297" s="13"/>
      <c r="AB297" s="13"/>
    </row>
    <row r="298" spans="1:28">
      <c r="A298" s="18"/>
      <c r="B298" s="13"/>
      <c r="C298" s="13"/>
      <c r="D298" s="13"/>
      <c r="E298" s="62" t="s">
        <v>13</v>
      </c>
      <c r="F298" s="63" t="str">
        <f>'[1]Замеры РП'!$J$4</f>
        <v>22.00</v>
      </c>
      <c r="G298" s="62" t="s">
        <v>14</v>
      </c>
      <c r="H298" s="64">
        <f>T229</f>
        <v>0</v>
      </c>
      <c r="I298" s="64"/>
      <c r="J298" s="18" t="s">
        <v>15</v>
      </c>
      <c r="K298" s="62" t="s">
        <v>16</v>
      </c>
      <c r="L298" s="65">
        <f>W229</f>
        <v>0</v>
      </c>
      <c r="M298" s="65"/>
      <c r="N298" s="18" t="s">
        <v>17</v>
      </c>
      <c r="O298" s="66"/>
      <c r="P298" s="62"/>
      <c r="Q298" s="81"/>
      <c r="R298" s="62"/>
      <c r="S298" s="64"/>
      <c r="T298" s="64"/>
      <c r="U298" s="18"/>
      <c r="V298" s="62"/>
      <c r="W298" s="65"/>
      <c r="X298" s="65"/>
      <c r="Y298" s="85"/>
      <c r="Z298" s="13"/>
      <c r="AA298" s="13"/>
      <c r="AB298" s="13"/>
    </row>
    <row r="299" spans="1:28">
      <c r="A299" s="18"/>
      <c r="B299" s="13"/>
      <c r="C299" s="13"/>
      <c r="D299" s="13"/>
      <c r="O299" s="66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:28">
      <c r="A300" s="86"/>
      <c r="B300" s="87"/>
      <c r="C300" s="87"/>
      <c r="D300" s="87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13"/>
      <c r="AA300" s="13"/>
      <c r="AB300" s="13"/>
    </row>
    <row r="301" spans="1:28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:28" ht="15.75">
      <c r="A302" s="88" t="s">
        <v>86</v>
      </c>
      <c r="B302" s="89"/>
      <c r="C302" s="89"/>
      <c r="D302" s="89"/>
      <c r="E302" s="89"/>
      <c r="F302" s="90"/>
      <c r="G302" s="91"/>
      <c r="H302" s="90"/>
      <c r="I302" s="90" t="s">
        <v>13</v>
      </c>
      <c r="J302" s="91" t="str">
        <f>'[1]Замеры РП'!$E$4</f>
        <v>4.00</v>
      </c>
      <c r="K302" s="92"/>
      <c r="L302" s="90" t="s">
        <v>16</v>
      </c>
      <c r="M302" s="93">
        <f>L272+L278+L284+L290+L296</f>
        <v>37.392846502400012</v>
      </c>
      <c r="N302" s="93"/>
      <c r="O302" s="94" t="s">
        <v>17</v>
      </c>
      <c r="P302" s="91"/>
      <c r="Q302" s="91"/>
      <c r="R302" s="90"/>
      <c r="S302" s="95"/>
      <c r="T302" s="95"/>
      <c r="U302" s="88"/>
      <c r="V302" s="90"/>
      <c r="W302" s="93"/>
      <c r="X302" s="93"/>
      <c r="Y302" s="88"/>
      <c r="AA302" s="13"/>
      <c r="AB302" s="13"/>
    </row>
    <row r="303" spans="1:28" ht="15.75">
      <c r="A303" s="89"/>
      <c r="B303" s="89" t="s">
        <v>87</v>
      </c>
      <c r="C303" s="89"/>
      <c r="D303" s="89"/>
      <c r="E303" s="89"/>
      <c r="F303" s="90"/>
      <c r="G303" s="91"/>
      <c r="H303" s="91"/>
      <c r="I303" s="90" t="s">
        <v>13</v>
      </c>
      <c r="J303" s="91" t="str">
        <f>'[1]Замеры РП'!$F$4</f>
        <v>9.00</v>
      </c>
      <c r="K303" s="88"/>
      <c r="L303" s="90" t="s">
        <v>16</v>
      </c>
      <c r="M303" s="93">
        <f>L273+L279+L285+L291+L297</f>
        <v>70.290506572800012</v>
      </c>
      <c r="N303" s="93"/>
      <c r="O303" s="94" t="s">
        <v>17</v>
      </c>
      <c r="P303" s="96"/>
      <c r="Q303" s="96"/>
      <c r="R303" s="97"/>
      <c r="S303" s="98"/>
      <c r="T303" s="98"/>
      <c r="U303" s="99"/>
      <c r="V303" s="97"/>
      <c r="W303" s="100"/>
      <c r="X303" s="100"/>
      <c r="Y303" s="99"/>
      <c r="AA303" s="13"/>
      <c r="AB303" s="13"/>
    </row>
    <row r="304" spans="1:28" ht="15.75">
      <c r="A304" s="89"/>
      <c r="B304" s="89"/>
      <c r="C304" s="89"/>
      <c r="D304" s="89"/>
      <c r="E304" s="89"/>
      <c r="F304" s="97"/>
      <c r="G304" s="96"/>
      <c r="H304" s="96"/>
      <c r="I304" s="91" t="s">
        <v>13</v>
      </c>
      <c r="J304" s="91" t="str">
        <f>'[1]Замеры РП'!$J$4</f>
        <v>22.00</v>
      </c>
      <c r="K304" s="90"/>
      <c r="L304" s="90" t="s">
        <v>16</v>
      </c>
      <c r="M304" s="93">
        <v>69.400724880000013</v>
      </c>
      <c r="N304" s="93"/>
      <c r="O304" s="94" t="s">
        <v>17</v>
      </c>
      <c r="P304" s="96"/>
      <c r="Q304" s="101"/>
      <c r="R304" s="97"/>
      <c r="S304" s="98"/>
      <c r="T304" s="98"/>
      <c r="U304" s="99"/>
      <c r="V304" s="97"/>
      <c r="W304" s="100"/>
      <c r="X304" s="100"/>
      <c r="Y304" s="99"/>
      <c r="AA304" s="13"/>
      <c r="AB304" s="13"/>
    </row>
    <row r="305" spans="1:28" ht="15.75">
      <c r="A305" s="89"/>
      <c r="B305" s="89"/>
      <c r="C305" s="89"/>
      <c r="D305" s="89"/>
      <c r="E305" s="89"/>
      <c r="O305" s="102"/>
      <c r="P305" s="102"/>
      <c r="S305" s="88"/>
      <c r="T305" s="89"/>
      <c r="U305" s="89"/>
      <c r="V305" s="13"/>
      <c r="W305" s="13"/>
      <c r="X305" s="13"/>
      <c r="Y305" s="13"/>
      <c r="Z305" s="13"/>
      <c r="AA305" s="13"/>
      <c r="AB305" s="13"/>
    </row>
  </sheetData>
  <mergeCells count="217">
    <mergeCell ref="M303:N303"/>
    <mergeCell ref="S303:T303"/>
    <mergeCell ref="W303:X303"/>
    <mergeCell ref="M304:N304"/>
    <mergeCell ref="S304:T304"/>
    <mergeCell ref="W304:X304"/>
    <mergeCell ref="H298:I298"/>
    <mergeCell ref="L298:M298"/>
    <mergeCell ref="S298:T298"/>
    <mergeCell ref="W298:X298"/>
    <mergeCell ref="M302:N302"/>
    <mergeCell ref="S302:T302"/>
    <mergeCell ref="W302:X302"/>
    <mergeCell ref="H296:I296"/>
    <mergeCell ref="L296:M296"/>
    <mergeCell ref="S296:T296"/>
    <mergeCell ref="W296:X296"/>
    <mergeCell ref="H297:I297"/>
    <mergeCell ref="L297:M297"/>
    <mergeCell ref="S297:T297"/>
    <mergeCell ref="W297:X297"/>
    <mergeCell ref="H291:I291"/>
    <mergeCell ref="L291:M291"/>
    <mergeCell ref="S291:T291"/>
    <mergeCell ref="W291:X291"/>
    <mergeCell ref="H292:I292"/>
    <mergeCell ref="L292:M292"/>
    <mergeCell ref="S292:T292"/>
    <mergeCell ref="W292:X292"/>
    <mergeCell ref="H286:I286"/>
    <mergeCell ref="L286:M286"/>
    <mergeCell ref="S286:T286"/>
    <mergeCell ref="W286:X286"/>
    <mergeCell ref="H290:I290"/>
    <mergeCell ref="L290:M290"/>
    <mergeCell ref="S290:T290"/>
    <mergeCell ref="W290:X290"/>
    <mergeCell ref="H284:I284"/>
    <mergeCell ref="L284:M284"/>
    <mergeCell ref="S284:T284"/>
    <mergeCell ref="W284:X284"/>
    <mergeCell ref="H285:I285"/>
    <mergeCell ref="L285:M285"/>
    <mergeCell ref="S285:T285"/>
    <mergeCell ref="W285:X285"/>
    <mergeCell ref="L278:M278"/>
    <mergeCell ref="W278:X278"/>
    <mergeCell ref="L279:M279"/>
    <mergeCell ref="W279:X279"/>
    <mergeCell ref="L280:M280"/>
    <mergeCell ref="W280:X280"/>
    <mergeCell ref="W272:X272"/>
    <mergeCell ref="H273:I273"/>
    <mergeCell ref="L273:M273"/>
    <mergeCell ref="S273:T273"/>
    <mergeCell ref="W273:X273"/>
    <mergeCell ref="H274:I274"/>
    <mergeCell ref="L274:M274"/>
    <mergeCell ref="S274:T274"/>
    <mergeCell ref="W274:X274"/>
    <mergeCell ref="A258:A259"/>
    <mergeCell ref="B258:G258"/>
    <mergeCell ref="H258:M258"/>
    <mergeCell ref="N258:S258"/>
    <mergeCell ref="H272:I272"/>
    <mergeCell ref="L272:M272"/>
    <mergeCell ref="S272:T272"/>
    <mergeCell ref="A245:A246"/>
    <mergeCell ref="B245:G245"/>
    <mergeCell ref="H245:M245"/>
    <mergeCell ref="N245:S245"/>
    <mergeCell ref="T245:Y245"/>
    <mergeCell ref="A250:A251"/>
    <mergeCell ref="B250:G250"/>
    <mergeCell ref="O224:P224"/>
    <mergeCell ref="O225:P225"/>
    <mergeCell ref="A233:A234"/>
    <mergeCell ref="B233:G233"/>
    <mergeCell ref="H233:M233"/>
    <mergeCell ref="N233:S233"/>
    <mergeCell ref="A221:A222"/>
    <mergeCell ref="B221:G221"/>
    <mergeCell ref="H221:M221"/>
    <mergeCell ref="O221:P222"/>
    <mergeCell ref="Q221:V221"/>
    <mergeCell ref="O223:P223"/>
    <mergeCell ref="A199:A200"/>
    <mergeCell ref="B199:G199"/>
    <mergeCell ref="A210:A211"/>
    <mergeCell ref="B210:G210"/>
    <mergeCell ref="H210:M210"/>
    <mergeCell ref="N210:S210"/>
    <mergeCell ref="A189:A190"/>
    <mergeCell ref="B189:G189"/>
    <mergeCell ref="H189:M189"/>
    <mergeCell ref="N189:S189"/>
    <mergeCell ref="T189:Y189"/>
    <mergeCell ref="A194:A195"/>
    <mergeCell ref="B194:G194"/>
    <mergeCell ref="H194:M194"/>
    <mergeCell ref="N194:S194"/>
    <mergeCell ref="T194:Y194"/>
    <mergeCell ref="T153:Y153"/>
    <mergeCell ref="A165:A166"/>
    <mergeCell ref="B165:G165"/>
    <mergeCell ref="H165:M165"/>
    <mergeCell ref="N165:S165"/>
    <mergeCell ref="A177:A178"/>
    <mergeCell ref="B177:G177"/>
    <mergeCell ref="H177:M177"/>
    <mergeCell ref="N177:S177"/>
    <mergeCell ref="T177:Y177"/>
    <mergeCell ref="A142:A143"/>
    <mergeCell ref="B142:G142"/>
    <mergeCell ref="H142:M142"/>
    <mergeCell ref="N142:S142"/>
    <mergeCell ref="A153:A154"/>
    <mergeCell ref="B153:G153"/>
    <mergeCell ref="H153:M153"/>
    <mergeCell ref="N153:S153"/>
    <mergeCell ref="A125:A126"/>
    <mergeCell ref="B125:G125"/>
    <mergeCell ref="H125:M125"/>
    <mergeCell ref="N125:S125"/>
    <mergeCell ref="T125:Y125"/>
    <mergeCell ref="A137:A138"/>
    <mergeCell ref="B137:G137"/>
    <mergeCell ref="H137:M137"/>
    <mergeCell ref="N137:S137"/>
    <mergeCell ref="T137:Y137"/>
    <mergeCell ref="T115:Y115"/>
    <mergeCell ref="A120:A121"/>
    <mergeCell ref="B120:G120"/>
    <mergeCell ref="H120:M120"/>
    <mergeCell ref="N120:S120"/>
    <mergeCell ref="T120:Y120"/>
    <mergeCell ref="A104:A105"/>
    <mergeCell ref="B104:G104"/>
    <mergeCell ref="H104:M104"/>
    <mergeCell ref="N104:S104"/>
    <mergeCell ref="A115:A116"/>
    <mergeCell ref="B115:G115"/>
    <mergeCell ref="H115:M115"/>
    <mergeCell ref="N115:S115"/>
    <mergeCell ref="A87:A88"/>
    <mergeCell ref="B87:G87"/>
    <mergeCell ref="H87:M87"/>
    <mergeCell ref="N87:S87"/>
    <mergeCell ref="T87:Y87"/>
    <mergeCell ref="A99:A100"/>
    <mergeCell ref="B99:G99"/>
    <mergeCell ref="H99:M99"/>
    <mergeCell ref="N99:S99"/>
    <mergeCell ref="T99:Y99"/>
    <mergeCell ref="N77:S77"/>
    <mergeCell ref="T77:Y77"/>
    <mergeCell ref="A82:A83"/>
    <mergeCell ref="B82:G82"/>
    <mergeCell ref="H82:M82"/>
    <mergeCell ref="N82:S82"/>
    <mergeCell ref="T82:Y82"/>
    <mergeCell ref="L73:M73"/>
    <mergeCell ref="L74:M74"/>
    <mergeCell ref="L75:M75"/>
    <mergeCell ref="A77:A78"/>
    <mergeCell ref="B77:G77"/>
    <mergeCell ref="H77:M77"/>
    <mergeCell ref="A66:A67"/>
    <mergeCell ref="B66:G66"/>
    <mergeCell ref="H66:M66"/>
    <mergeCell ref="N66:S66"/>
    <mergeCell ref="T66:Y66"/>
    <mergeCell ref="N71:S71"/>
    <mergeCell ref="T71:Y71"/>
    <mergeCell ref="A54:A55"/>
    <mergeCell ref="B54:G54"/>
    <mergeCell ref="H54:M54"/>
    <mergeCell ref="N54:S54"/>
    <mergeCell ref="T54:Y54"/>
    <mergeCell ref="T59:Y59"/>
    <mergeCell ref="A49:A50"/>
    <mergeCell ref="B49:G49"/>
    <mergeCell ref="H49:M49"/>
    <mergeCell ref="N49:S49"/>
    <mergeCell ref="T49:Y49"/>
    <mergeCell ref="Z49:AB49"/>
    <mergeCell ref="A39:A40"/>
    <mergeCell ref="B39:G39"/>
    <mergeCell ref="H39:M39"/>
    <mergeCell ref="N39:S39"/>
    <mergeCell ref="T39:Y39"/>
    <mergeCell ref="A44:A45"/>
    <mergeCell ref="B44:G44"/>
    <mergeCell ref="H44:M44"/>
    <mergeCell ref="N44:S44"/>
    <mergeCell ref="T44:Y44"/>
    <mergeCell ref="T20:Y20"/>
    <mergeCell ref="A25:A26"/>
    <mergeCell ref="B25:G25"/>
    <mergeCell ref="H25:M25"/>
    <mergeCell ref="N25:S25"/>
    <mergeCell ref="T25:Y25"/>
    <mergeCell ref="A8:A9"/>
    <mergeCell ref="B8:G8"/>
    <mergeCell ref="H8:M8"/>
    <mergeCell ref="N8:S8"/>
    <mergeCell ref="A20:A21"/>
    <mergeCell ref="B20:G20"/>
    <mergeCell ref="H20:M20"/>
    <mergeCell ref="N20:S20"/>
    <mergeCell ref="A1:Y1"/>
    <mergeCell ref="A2:Y2"/>
    <mergeCell ref="A3:A4"/>
    <mergeCell ref="B3:G3"/>
    <mergeCell ref="H3:M3"/>
    <mergeCell ref="N3:S3"/>
    <mergeCell ref="T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kitaev_sa</dc:creator>
  <cp:lastModifiedBy>kitaev_sa</cp:lastModifiedBy>
  <dcterms:created xsi:type="dcterms:W3CDTF">2015-07-07T06:09:38Z</dcterms:created>
  <dcterms:modified xsi:type="dcterms:W3CDTF">2015-07-07T06:15:21Z</dcterms:modified>
</cp:coreProperties>
</file>