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23" i="1" l="1"/>
  <c r="J322" i="1"/>
  <c r="F317" i="1"/>
  <c r="F316" i="1"/>
  <c r="F311" i="1"/>
  <c r="F310" i="1"/>
  <c r="F305" i="1"/>
  <c r="F304" i="1"/>
  <c r="F299" i="1"/>
  <c r="F298" i="1"/>
  <c r="F294" i="1"/>
  <c r="F293" i="1"/>
  <c r="F289" i="1"/>
  <c r="F288" i="1"/>
  <c r="C280" i="1"/>
  <c r="C279" i="1"/>
  <c r="S277" i="1"/>
  <c r="R277" i="1"/>
  <c r="O277" i="1"/>
  <c r="N277" i="1"/>
  <c r="G277" i="1"/>
  <c r="F277" i="1"/>
  <c r="C277" i="1"/>
  <c r="I280" i="1" s="1"/>
  <c r="L299" i="1" s="1"/>
  <c r="B277" i="1"/>
  <c r="S275" i="1"/>
  <c r="R275" i="1"/>
  <c r="Q275" i="1"/>
  <c r="P275" i="1"/>
  <c r="O275" i="1"/>
  <c r="N275" i="1"/>
  <c r="M275" i="1"/>
  <c r="L275" i="1"/>
  <c r="K275" i="1"/>
  <c r="J275" i="1"/>
  <c r="I275" i="1"/>
  <c r="E280" i="1" s="1"/>
  <c r="H299" i="1" s="1"/>
  <c r="H275" i="1"/>
  <c r="G275" i="1"/>
  <c r="M277" i="1" s="1"/>
  <c r="F275" i="1"/>
  <c r="L277" i="1" s="1"/>
  <c r="E275" i="1"/>
  <c r="K277" i="1" s="1"/>
  <c r="D275" i="1"/>
  <c r="P277" i="1" s="1"/>
  <c r="C275" i="1"/>
  <c r="I277" i="1" s="1"/>
  <c r="B275" i="1"/>
  <c r="H277" i="1" s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G268" i="1"/>
  <c r="G269" i="1" s="1"/>
  <c r="F268" i="1"/>
  <c r="F269" i="1" s="1"/>
  <c r="E268" i="1"/>
  <c r="E269" i="1" s="1"/>
  <c r="D268" i="1"/>
  <c r="D269" i="1" s="1"/>
  <c r="C268" i="1"/>
  <c r="C269" i="1" s="1"/>
  <c r="B268" i="1"/>
  <c r="B269" i="1" s="1"/>
  <c r="N267" i="1"/>
  <c r="H294" i="1" s="1"/>
  <c r="K267" i="1"/>
  <c r="G267" i="1"/>
  <c r="F267" i="1"/>
  <c r="E267" i="1"/>
  <c r="N268" i="1" s="1"/>
  <c r="S293" i="1" s="1"/>
  <c r="D267" i="1"/>
  <c r="C267" i="1"/>
  <c r="B267" i="1"/>
  <c r="K266" i="1"/>
  <c r="G266" i="1"/>
  <c r="F266" i="1"/>
  <c r="E266" i="1"/>
  <c r="D266" i="1"/>
  <c r="C266" i="1"/>
  <c r="B266" i="1"/>
  <c r="Y263" i="1"/>
  <c r="Y264" i="1" s="1"/>
  <c r="X263" i="1"/>
  <c r="X264" i="1" s="1"/>
  <c r="W263" i="1"/>
  <c r="W264" i="1" s="1"/>
  <c r="V263" i="1"/>
  <c r="V264" i="1" s="1"/>
  <c r="U263" i="1"/>
  <c r="U264" i="1" s="1"/>
  <c r="T263" i="1"/>
  <c r="T264" i="1" s="1"/>
  <c r="S263" i="1"/>
  <c r="S264" i="1" s="1"/>
  <c r="R263" i="1"/>
  <c r="R264" i="1" s="1"/>
  <c r="Q263" i="1"/>
  <c r="Q264" i="1" s="1"/>
  <c r="P263" i="1"/>
  <c r="P264" i="1" s="1"/>
  <c r="O263" i="1"/>
  <c r="O264" i="1" s="1"/>
  <c r="N263" i="1"/>
  <c r="N264" i="1" s="1"/>
  <c r="M263" i="1"/>
  <c r="M264" i="1" s="1"/>
  <c r="L263" i="1"/>
  <c r="L264" i="1" s="1"/>
  <c r="K263" i="1"/>
  <c r="K264" i="1" s="1"/>
  <c r="J263" i="1"/>
  <c r="J264" i="1" s="1"/>
  <c r="I263" i="1"/>
  <c r="I264" i="1" s="1"/>
  <c r="H263" i="1"/>
  <c r="H264" i="1" s="1"/>
  <c r="G263" i="1"/>
  <c r="G264" i="1" s="1"/>
  <c r="F263" i="1"/>
  <c r="F264" i="1" s="1"/>
  <c r="E263" i="1"/>
  <c r="E264" i="1" s="1"/>
  <c r="Q268" i="1" s="1"/>
  <c r="W293" i="1" s="1"/>
  <c r="D263" i="1"/>
  <c r="D264" i="1" s="1"/>
  <c r="C263" i="1"/>
  <c r="C264" i="1" s="1"/>
  <c r="B263" i="1"/>
  <c r="B264" i="1" s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N266" i="1" s="1"/>
  <c r="H293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C255" i="1"/>
  <c r="C254" i="1"/>
  <c r="K252" i="1"/>
  <c r="C252" i="1"/>
  <c r="Q251" i="1"/>
  <c r="Q252" i="1" s="1"/>
  <c r="O251" i="1"/>
  <c r="O252" i="1" s="1"/>
  <c r="N251" i="1"/>
  <c r="N252" i="1" s="1"/>
  <c r="K251" i="1"/>
  <c r="I251" i="1"/>
  <c r="I252" i="1" s="1"/>
  <c r="H251" i="1"/>
  <c r="H252" i="1" s="1"/>
  <c r="E251" i="1"/>
  <c r="E252" i="1" s="1"/>
  <c r="C251" i="1"/>
  <c r="B251" i="1"/>
  <c r="B252" i="1" s="1"/>
  <c r="I254" i="1" s="1"/>
  <c r="L310" i="1" s="1"/>
  <c r="Q250" i="1"/>
  <c r="O250" i="1"/>
  <c r="E255" i="1" s="1"/>
  <c r="H311" i="1" s="1"/>
  <c r="N250" i="1"/>
  <c r="K250" i="1"/>
  <c r="E256" i="1" s="1"/>
  <c r="S310" i="1" s="1"/>
  <c r="I250" i="1"/>
  <c r="H250" i="1"/>
  <c r="E250" i="1"/>
  <c r="C250" i="1"/>
  <c r="B250" i="1"/>
  <c r="E254" i="1" s="1"/>
  <c r="H310" i="1" s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T240" i="1"/>
  <c r="H317" i="1" s="1"/>
  <c r="Q240" i="1"/>
  <c r="C240" i="1"/>
  <c r="Q239" i="1"/>
  <c r="E239" i="1"/>
  <c r="C239" i="1"/>
  <c r="V236" i="1"/>
  <c r="V237" i="1" s="1"/>
  <c r="U236" i="1"/>
  <c r="U237" i="1" s="1"/>
  <c r="T236" i="1"/>
  <c r="T237" i="1" s="1"/>
  <c r="W241" i="1" s="1"/>
  <c r="W316" i="1" s="1"/>
  <c r="S236" i="1"/>
  <c r="S237" i="1" s="1"/>
  <c r="R236" i="1"/>
  <c r="R237" i="1" s="1"/>
  <c r="W240" i="1" s="1"/>
  <c r="L317" i="1" s="1"/>
  <c r="Q236" i="1"/>
  <c r="Q237" i="1" s="1"/>
  <c r="W239" i="1" s="1"/>
  <c r="L316" i="1" s="1"/>
  <c r="K236" i="1"/>
  <c r="K237" i="1" s="1"/>
  <c r="I236" i="1"/>
  <c r="I237" i="1" s="1"/>
  <c r="H236" i="1"/>
  <c r="H237" i="1" s="1"/>
  <c r="E236" i="1"/>
  <c r="E237" i="1" s="1"/>
  <c r="C236" i="1"/>
  <c r="C237" i="1" s="1"/>
  <c r="I240" i="1" s="1"/>
  <c r="B236" i="1"/>
  <c r="B237" i="1" s="1"/>
  <c r="I239" i="1" s="1"/>
  <c r="V235" i="1"/>
  <c r="U235" i="1"/>
  <c r="T235" i="1"/>
  <c r="T241" i="1" s="1"/>
  <c r="S316" i="1" s="1"/>
  <c r="S235" i="1"/>
  <c r="R235" i="1"/>
  <c r="Q235" i="1"/>
  <c r="T239" i="1" s="1"/>
  <c r="H316" i="1" s="1"/>
  <c r="K235" i="1"/>
  <c r="I235" i="1"/>
  <c r="H235" i="1"/>
  <c r="E235" i="1"/>
  <c r="E241" i="1" s="1"/>
  <c r="C235" i="1"/>
  <c r="E240" i="1" s="1"/>
  <c r="B235" i="1"/>
  <c r="V234" i="1"/>
  <c r="U234" i="1"/>
  <c r="T234" i="1"/>
  <c r="S234" i="1"/>
  <c r="R234" i="1"/>
  <c r="Q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C229" i="1"/>
  <c r="C228" i="1"/>
  <c r="Q226" i="1"/>
  <c r="I226" i="1"/>
  <c r="B226" i="1"/>
  <c r="I228" i="1" s="1"/>
  <c r="Q225" i="1"/>
  <c r="O225" i="1"/>
  <c r="O226" i="1" s="1"/>
  <c r="N225" i="1"/>
  <c r="N226" i="1" s="1"/>
  <c r="K225" i="1"/>
  <c r="K226" i="1" s="1"/>
  <c r="I225" i="1"/>
  <c r="H225" i="1"/>
  <c r="H226" i="1" s="1"/>
  <c r="E225" i="1"/>
  <c r="E226" i="1" s="1"/>
  <c r="C225" i="1"/>
  <c r="C226" i="1" s="1"/>
  <c r="I229" i="1" s="1"/>
  <c r="B225" i="1"/>
  <c r="Q224" i="1"/>
  <c r="O224" i="1"/>
  <c r="E229" i="1" s="1"/>
  <c r="N224" i="1"/>
  <c r="K224" i="1"/>
  <c r="I224" i="1"/>
  <c r="H224" i="1"/>
  <c r="E224" i="1"/>
  <c r="E230" i="1" s="1"/>
  <c r="C224" i="1"/>
  <c r="B224" i="1"/>
  <c r="E228" i="1" s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18" i="1"/>
  <c r="C217" i="1"/>
  <c r="B215" i="1"/>
  <c r="E214" i="1"/>
  <c r="E215" i="1" s="1"/>
  <c r="C214" i="1"/>
  <c r="B214" i="1"/>
  <c r="E213" i="1"/>
  <c r="C213" i="1"/>
  <c r="C215" i="1" s="1"/>
  <c r="B213" i="1"/>
  <c r="G212" i="1"/>
  <c r="F212" i="1"/>
  <c r="E212" i="1"/>
  <c r="D212" i="1"/>
  <c r="C212" i="1"/>
  <c r="B212" i="1"/>
  <c r="W209" i="1"/>
  <c r="W210" i="1" s="1"/>
  <c r="U209" i="1"/>
  <c r="U210" i="1" s="1"/>
  <c r="T209" i="1"/>
  <c r="T210" i="1" s="1"/>
  <c r="Q209" i="1"/>
  <c r="Q210" i="1" s="1"/>
  <c r="O209" i="1"/>
  <c r="O210" i="1" s="1"/>
  <c r="N209" i="1"/>
  <c r="N210" i="1" s="1"/>
  <c r="K209" i="1"/>
  <c r="K210" i="1" s="1"/>
  <c r="I209" i="1"/>
  <c r="I210" i="1" s="1"/>
  <c r="H209" i="1"/>
  <c r="H210" i="1" s="1"/>
  <c r="E209" i="1"/>
  <c r="E210" i="1" s="1"/>
  <c r="C209" i="1"/>
  <c r="C210" i="1" s="1"/>
  <c r="B209" i="1"/>
  <c r="B210" i="1" s="1"/>
  <c r="W208" i="1"/>
  <c r="U208" i="1"/>
  <c r="T208" i="1"/>
  <c r="Q208" i="1"/>
  <c r="O208" i="1"/>
  <c r="N208" i="1"/>
  <c r="K208" i="1"/>
  <c r="I208" i="1"/>
  <c r="H208" i="1"/>
  <c r="E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W202" i="1"/>
  <c r="W203" i="1" s="1"/>
  <c r="U202" i="1"/>
  <c r="U203" i="1" s="1"/>
  <c r="T202" i="1"/>
  <c r="T203" i="1" s="1"/>
  <c r="Q202" i="1"/>
  <c r="Q203" i="1" s="1"/>
  <c r="O202" i="1"/>
  <c r="O203" i="1" s="1"/>
  <c r="N202" i="1"/>
  <c r="N203" i="1" s="1"/>
  <c r="K202" i="1"/>
  <c r="K203" i="1" s="1"/>
  <c r="I202" i="1"/>
  <c r="I203" i="1" s="1"/>
  <c r="H202" i="1"/>
  <c r="H203" i="1" s="1"/>
  <c r="E202" i="1"/>
  <c r="E203" i="1" s="1"/>
  <c r="C202" i="1"/>
  <c r="C203" i="1" s="1"/>
  <c r="B202" i="1"/>
  <c r="B203" i="1" s="1"/>
  <c r="W201" i="1"/>
  <c r="U201" i="1"/>
  <c r="T201" i="1"/>
  <c r="Q201" i="1"/>
  <c r="O201" i="1"/>
  <c r="N201" i="1"/>
  <c r="K201" i="1"/>
  <c r="I201" i="1"/>
  <c r="E218" i="1" s="1"/>
  <c r="H201" i="1"/>
  <c r="E217" i="1" s="1"/>
  <c r="E201" i="1"/>
  <c r="E219" i="1" s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C195" i="1"/>
  <c r="C194" i="1"/>
  <c r="W191" i="1"/>
  <c r="W192" i="1" s="1"/>
  <c r="U191" i="1"/>
  <c r="U192" i="1" s="1"/>
  <c r="T191" i="1"/>
  <c r="T192" i="1" s="1"/>
  <c r="Q191" i="1"/>
  <c r="Q192" i="1" s="1"/>
  <c r="O191" i="1"/>
  <c r="O192" i="1" s="1"/>
  <c r="N191" i="1"/>
  <c r="N192" i="1" s="1"/>
  <c r="K191" i="1"/>
  <c r="K192" i="1" s="1"/>
  <c r="I191" i="1"/>
  <c r="I192" i="1" s="1"/>
  <c r="H191" i="1"/>
  <c r="H192" i="1" s="1"/>
  <c r="E191" i="1"/>
  <c r="E192" i="1" s="1"/>
  <c r="C191" i="1"/>
  <c r="C192" i="1" s="1"/>
  <c r="I195" i="1" s="1"/>
  <c r="B191" i="1"/>
  <c r="B192" i="1" s="1"/>
  <c r="W190" i="1"/>
  <c r="U190" i="1"/>
  <c r="T190" i="1"/>
  <c r="Q190" i="1"/>
  <c r="O190" i="1"/>
  <c r="N190" i="1"/>
  <c r="K190" i="1"/>
  <c r="I190" i="1"/>
  <c r="E195" i="1" s="1"/>
  <c r="H190" i="1"/>
  <c r="E190" i="1"/>
  <c r="E196" i="1" s="1"/>
  <c r="C190" i="1"/>
  <c r="B190" i="1"/>
  <c r="E194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C184" i="1"/>
  <c r="C183" i="1"/>
  <c r="S180" i="1"/>
  <c r="R180" i="1"/>
  <c r="R181" i="1" s="1"/>
  <c r="Q180" i="1"/>
  <c r="Q181" i="1" s="1"/>
  <c r="P180" i="1"/>
  <c r="O180" i="1"/>
  <c r="N180" i="1"/>
  <c r="N181" i="1" s="1"/>
  <c r="M180" i="1"/>
  <c r="M181" i="1" s="1"/>
  <c r="L180" i="1"/>
  <c r="K180" i="1"/>
  <c r="J180" i="1"/>
  <c r="J181" i="1" s="1"/>
  <c r="I180" i="1"/>
  <c r="I181" i="1" s="1"/>
  <c r="H180" i="1"/>
  <c r="G180" i="1"/>
  <c r="F180" i="1"/>
  <c r="F181" i="1" s="1"/>
  <c r="E180" i="1"/>
  <c r="E181" i="1" s="1"/>
  <c r="D180" i="1"/>
  <c r="C180" i="1"/>
  <c r="B180" i="1"/>
  <c r="B181" i="1" s="1"/>
  <c r="S179" i="1"/>
  <c r="S181" i="1" s="1"/>
  <c r="R179" i="1"/>
  <c r="Q179" i="1"/>
  <c r="P179" i="1"/>
  <c r="P181" i="1" s="1"/>
  <c r="O179" i="1"/>
  <c r="O181" i="1" s="1"/>
  <c r="N179" i="1"/>
  <c r="M179" i="1"/>
  <c r="L179" i="1"/>
  <c r="L181" i="1" s="1"/>
  <c r="K179" i="1"/>
  <c r="K181" i="1" s="1"/>
  <c r="J179" i="1"/>
  <c r="I179" i="1"/>
  <c r="H179" i="1"/>
  <c r="H181" i="1" s="1"/>
  <c r="G179" i="1"/>
  <c r="G181" i="1" s="1"/>
  <c r="F179" i="1"/>
  <c r="E179" i="1"/>
  <c r="E185" i="1" s="1"/>
  <c r="S304" i="1" s="1"/>
  <c r="D179" i="1"/>
  <c r="D181" i="1" s="1"/>
  <c r="C179" i="1"/>
  <c r="E184" i="1" s="1"/>
  <c r="H305" i="1" s="1"/>
  <c r="B179" i="1"/>
  <c r="E183" i="1" s="1"/>
  <c r="H304" i="1" s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C173" i="1"/>
  <c r="C172" i="1"/>
  <c r="W169" i="1"/>
  <c r="W170" i="1" s="1"/>
  <c r="U169" i="1"/>
  <c r="U170" i="1" s="1"/>
  <c r="T169" i="1"/>
  <c r="T170" i="1" s="1"/>
  <c r="Q169" i="1"/>
  <c r="Q170" i="1" s="1"/>
  <c r="O169" i="1"/>
  <c r="O170" i="1" s="1"/>
  <c r="N169" i="1"/>
  <c r="N170" i="1" s="1"/>
  <c r="K169" i="1"/>
  <c r="K170" i="1" s="1"/>
  <c r="I169" i="1"/>
  <c r="I170" i="1" s="1"/>
  <c r="H169" i="1"/>
  <c r="H170" i="1" s="1"/>
  <c r="E169" i="1"/>
  <c r="E170" i="1" s="1"/>
  <c r="C169" i="1"/>
  <c r="C170" i="1" s="1"/>
  <c r="B169" i="1"/>
  <c r="B170" i="1" s="1"/>
  <c r="W168" i="1"/>
  <c r="U168" i="1"/>
  <c r="T168" i="1"/>
  <c r="Q168" i="1"/>
  <c r="O168" i="1"/>
  <c r="N168" i="1"/>
  <c r="K168" i="1"/>
  <c r="I168" i="1"/>
  <c r="E173" i="1" s="1"/>
  <c r="H168" i="1"/>
  <c r="E168" i="1"/>
  <c r="E174" i="1" s="1"/>
  <c r="C168" i="1"/>
  <c r="B168" i="1"/>
  <c r="E172" i="1" s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59" i="1"/>
  <c r="C158" i="1"/>
  <c r="Q157" i="1"/>
  <c r="I157" i="1"/>
  <c r="B157" i="1"/>
  <c r="Q156" i="1"/>
  <c r="O156" i="1"/>
  <c r="O157" i="1" s="1"/>
  <c r="N156" i="1"/>
  <c r="N157" i="1" s="1"/>
  <c r="K156" i="1"/>
  <c r="K157" i="1" s="1"/>
  <c r="I156" i="1"/>
  <c r="H156" i="1"/>
  <c r="H157" i="1" s="1"/>
  <c r="E156" i="1"/>
  <c r="E157" i="1" s="1"/>
  <c r="C156" i="1"/>
  <c r="C157" i="1" s="1"/>
  <c r="B156" i="1"/>
  <c r="Q155" i="1"/>
  <c r="O155" i="1"/>
  <c r="N155" i="1"/>
  <c r="K155" i="1"/>
  <c r="I155" i="1"/>
  <c r="H155" i="1"/>
  <c r="E155" i="1"/>
  <c r="C155" i="1"/>
  <c r="B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W151" i="1"/>
  <c r="W152" i="1" s="1"/>
  <c r="U151" i="1"/>
  <c r="U152" i="1" s="1"/>
  <c r="T151" i="1"/>
  <c r="T152" i="1" s="1"/>
  <c r="Q151" i="1"/>
  <c r="Q152" i="1" s="1"/>
  <c r="O151" i="1"/>
  <c r="O152" i="1" s="1"/>
  <c r="N151" i="1"/>
  <c r="N152" i="1" s="1"/>
  <c r="K151" i="1"/>
  <c r="K152" i="1" s="1"/>
  <c r="I151" i="1"/>
  <c r="I152" i="1" s="1"/>
  <c r="H151" i="1"/>
  <c r="H152" i="1" s="1"/>
  <c r="E151" i="1"/>
  <c r="E152" i="1" s="1"/>
  <c r="C151" i="1"/>
  <c r="C152" i="1" s="1"/>
  <c r="B151" i="1"/>
  <c r="B152" i="1" s="1"/>
  <c r="I158" i="1" s="1"/>
  <c r="W150" i="1"/>
  <c r="U150" i="1"/>
  <c r="T150" i="1"/>
  <c r="Q150" i="1"/>
  <c r="O150" i="1"/>
  <c r="N150" i="1"/>
  <c r="K150" i="1"/>
  <c r="I150" i="1"/>
  <c r="H150" i="1"/>
  <c r="E150" i="1"/>
  <c r="E160" i="1" s="1"/>
  <c r="C150" i="1"/>
  <c r="E159" i="1" s="1"/>
  <c r="B150" i="1"/>
  <c r="E158" i="1" s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C143" i="1"/>
  <c r="C142" i="1"/>
  <c r="W139" i="1"/>
  <c r="W140" i="1" s="1"/>
  <c r="U139" i="1"/>
  <c r="U140" i="1" s="1"/>
  <c r="T139" i="1"/>
  <c r="T140" i="1" s="1"/>
  <c r="Q139" i="1"/>
  <c r="Q140" i="1" s="1"/>
  <c r="O139" i="1"/>
  <c r="O140" i="1" s="1"/>
  <c r="N139" i="1"/>
  <c r="N140" i="1" s="1"/>
  <c r="K139" i="1"/>
  <c r="K140" i="1" s="1"/>
  <c r="I139" i="1"/>
  <c r="I140" i="1" s="1"/>
  <c r="H139" i="1"/>
  <c r="H140" i="1" s="1"/>
  <c r="E139" i="1"/>
  <c r="E140" i="1" s="1"/>
  <c r="C139" i="1"/>
  <c r="C140" i="1" s="1"/>
  <c r="B139" i="1"/>
  <c r="B140" i="1" s="1"/>
  <c r="W138" i="1"/>
  <c r="U138" i="1"/>
  <c r="T138" i="1"/>
  <c r="Q138" i="1"/>
  <c r="O138" i="1"/>
  <c r="N138" i="1"/>
  <c r="K138" i="1"/>
  <c r="I138" i="1"/>
  <c r="H138" i="1"/>
  <c r="E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I135" i="1"/>
  <c r="W134" i="1"/>
  <c r="W135" i="1" s="1"/>
  <c r="U134" i="1"/>
  <c r="U135" i="1" s="1"/>
  <c r="T134" i="1"/>
  <c r="T135" i="1" s="1"/>
  <c r="Q134" i="1"/>
  <c r="Q135" i="1" s="1"/>
  <c r="O134" i="1"/>
  <c r="O135" i="1" s="1"/>
  <c r="N134" i="1"/>
  <c r="N135" i="1" s="1"/>
  <c r="K134" i="1"/>
  <c r="K135" i="1" s="1"/>
  <c r="I134" i="1"/>
  <c r="H134" i="1"/>
  <c r="H135" i="1" s="1"/>
  <c r="E134" i="1"/>
  <c r="E135" i="1" s="1"/>
  <c r="C134" i="1"/>
  <c r="C135" i="1" s="1"/>
  <c r="B134" i="1"/>
  <c r="B135" i="1" s="1"/>
  <c r="W133" i="1"/>
  <c r="U133" i="1"/>
  <c r="T133" i="1"/>
  <c r="Q133" i="1"/>
  <c r="O133" i="1"/>
  <c r="N133" i="1"/>
  <c r="K133" i="1"/>
  <c r="I133" i="1"/>
  <c r="H133" i="1"/>
  <c r="E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K130" i="1"/>
  <c r="I130" i="1"/>
  <c r="W129" i="1"/>
  <c r="W130" i="1" s="1"/>
  <c r="U129" i="1"/>
  <c r="U130" i="1" s="1"/>
  <c r="T129" i="1"/>
  <c r="T130" i="1" s="1"/>
  <c r="Q129" i="1"/>
  <c r="Q130" i="1" s="1"/>
  <c r="O129" i="1"/>
  <c r="O130" i="1" s="1"/>
  <c r="N129" i="1"/>
  <c r="N130" i="1" s="1"/>
  <c r="K129" i="1"/>
  <c r="I129" i="1"/>
  <c r="H129" i="1"/>
  <c r="H130" i="1" s="1"/>
  <c r="E129" i="1"/>
  <c r="E130" i="1" s="1"/>
  <c r="C129" i="1"/>
  <c r="C130" i="1" s="1"/>
  <c r="I143" i="1" s="1"/>
  <c r="B129" i="1"/>
  <c r="B130" i="1" s="1"/>
  <c r="I142" i="1" s="1"/>
  <c r="W128" i="1"/>
  <c r="U128" i="1"/>
  <c r="T128" i="1"/>
  <c r="Q128" i="1"/>
  <c r="O128" i="1"/>
  <c r="N128" i="1"/>
  <c r="K128" i="1"/>
  <c r="I128" i="1"/>
  <c r="H128" i="1"/>
  <c r="E128" i="1"/>
  <c r="E144" i="1" s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C117" i="1"/>
  <c r="C116" i="1"/>
  <c r="N115" i="1"/>
  <c r="K115" i="1"/>
  <c r="C115" i="1"/>
  <c r="Q114" i="1"/>
  <c r="Q115" i="1" s="1"/>
  <c r="O114" i="1"/>
  <c r="N114" i="1"/>
  <c r="K114" i="1"/>
  <c r="I114" i="1"/>
  <c r="I115" i="1" s="1"/>
  <c r="H114" i="1"/>
  <c r="E114" i="1"/>
  <c r="E115" i="1" s="1"/>
  <c r="C114" i="1"/>
  <c r="B114" i="1"/>
  <c r="B115" i="1" s="1"/>
  <c r="Q113" i="1"/>
  <c r="O113" i="1"/>
  <c r="N113" i="1"/>
  <c r="K113" i="1"/>
  <c r="I113" i="1"/>
  <c r="H113" i="1"/>
  <c r="E113" i="1"/>
  <c r="C113" i="1"/>
  <c r="B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10" i="1"/>
  <c r="N110" i="1"/>
  <c r="E110" i="1"/>
  <c r="W109" i="1"/>
  <c r="U109" i="1"/>
  <c r="T109" i="1"/>
  <c r="T110" i="1" s="1"/>
  <c r="Q109" i="1"/>
  <c r="O109" i="1"/>
  <c r="N109" i="1"/>
  <c r="K109" i="1"/>
  <c r="K110" i="1" s="1"/>
  <c r="I109" i="1"/>
  <c r="H109" i="1"/>
  <c r="E109" i="1"/>
  <c r="C109" i="1"/>
  <c r="C110" i="1" s="1"/>
  <c r="B109" i="1"/>
  <c r="W108" i="1"/>
  <c r="U108" i="1"/>
  <c r="T108" i="1"/>
  <c r="Q108" i="1"/>
  <c r="O108" i="1"/>
  <c r="N108" i="1"/>
  <c r="K108" i="1"/>
  <c r="I108" i="1"/>
  <c r="H108" i="1"/>
  <c r="E116" i="1" s="1"/>
  <c r="E108" i="1"/>
  <c r="C108" i="1"/>
  <c r="E117" i="1" s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C101" i="1"/>
  <c r="C100" i="1"/>
  <c r="W97" i="1"/>
  <c r="W98" i="1" s="1"/>
  <c r="U97" i="1"/>
  <c r="U98" i="1" s="1"/>
  <c r="T97" i="1"/>
  <c r="T98" i="1" s="1"/>
  <c r="Q97" i="1"/>
  <c r="Q98" i="1" s="1"/>
  <c r="O97" i="1"/>
  <c r="O98" i="1" s="1"/>
  <c r="N97" i="1"/>
  <c r="N98" i="1" s="1"/>
  <c r="K97" i="1"/>
  <c r="K98" i="1" s="1"/>
  <c r="I97" i="1"/>
  <c r="I98" i="1" s="1"/>
  <c r="H97" i="1"/>
  <c r="H98" i="1" s="1"/>
  <c r="E97" i="1"/>
  <c r="E98" i="1" s="1"/>
  <c r="C97" i="1"/>
  <c r="C98" i="1" s="1"/>
  <c r="B97" i="1"/>
  <c r="B98" i="1" s="1"/>
  <c r="W96" i="1"/>
  <c r="U96" i="1"/>
  <c r="T96" i="1"/>
  <c r="Q96" i="1"/>
  <c r="O96" i="1"/>
  <c r="N96" i="1"/>
  <c r="K96" i="1"/>
  <c r="I96" i="1"/>
  <c r="H96" i="1"/>
  <c r="E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W92" i="1"/>
  <c r="W93" i="1" s="1"/>
  <c r="U92" i="1"/>
  <c r="U93" i="1" s="1"/>
  <c r="T92" i="1"/>
  <c r="T93" i="1" s="1"/>
  <c r="Q92" i="1"/>
  <c r="Q93" i="1" s="1"/>
  <c r="O92" i="1"/>
  <c r="O93" i="1" s="1"/>
  <c r="N92" i="1"/>
  <c r="N93" i="1" s="1"/>
  <c r="K92" i="1"/>
  <c r="K93" i="1" s="1"/>
  <c r="I92" i="1"/>
  <c r="I93" i="1" s="1"/>
  <c r="H92" i="1"/>
  <c r="H93" i="1" s="1"/>
  <c r="E92" i="1"/>
  <c r="E93" i="1" s="1"/>
  <c r="C92" i="1"/>
  <c r="C93" i="1" s="1"/>
  <c r="B92" i="1"/>
  <c r="B93" i="1" s="1"/>
  <c r="W91" i="1"/>
  <c r="U91" i="1"/>
  <c r="T91" i="1"/>
  <c r="Q91" i="1"/>
  <c r="O91" i="1"/>
  <c r="N91" i="1"/>
  <c r="K91" i="1"/>
  <c r="I91" i="1"/>
  <c r="H91" i="1"/>
  <c r="E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W87" i="1"/>
  <c r="W88" i="1" s="1"/>
  <c r="U87" i="1"/>
  <c r="U88" i="1" s="1"/>
  <c r="T87" i="1"/>
  <c r="T88" i="1" s="1"/>
  <c r="Q87" i="1"/>
  <c r="Q88" i="1" s="1"/>
  <c r="O87" i="1"/>
  <c r="O88" i="1" s="1"/>
  <c r="N87" i="1"/>
  <c r="N88" i="1" s="1"/>
  <c r="K87" i="1"/>
  <c r="K88" i="1" s="1"/>
  <c r="I87" i="1"/>
  <c r="I88" i="1" s="1"/>
  <c r="H87" i="1"/>
  <c r="H88" i="1" s="1"/>
  <c r="E87" i="1"/>
  <c r="E88" i="1" s="1"/>
  <c r="C87" i="1"/>
  <c r="C88" i="1" s="1"/>
  <c r="B87" i="1"/>
  <c r="B88" i="1" s="1"/>
  <c r="W86" i="1"/>
  <c r="U86" i="1"/>
  <c r="T86" i="1"/>
  <c r="Q86" i="1"/>
  <c r="O86" i="1"/>
  <c r="N86" i="1"/>
  <c r="K86" i="1"/>
  <c r="I86" i="1"/>
  <c r="H86" i="1"/>
  <c r="E100" i="1" s="1"/>
  <c r="E86" i="1"/>
  <c r="E102" i="1" s="1"/>
  <c r="C86" i="1"/>
  <c r="E101" i="1" s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W79" i="1"/>
  <c r="U79" i="1"/>
  <c r="U80" i="1" s="1"/>
  <c r="T79" i="1"/>
  <c r="T80" i="1" s="1"/>
  <c r="Q79" i="1"/>
  <c r="Q80" i="1" s="1"/>
  <c r="O79" i="1"/>
  <c r="N79" i="1"/>
  <c r="N80" i="1" s="1"/>
  <c r="W78" i="1"/>
  <c r="W80" i="1" s="1"/>
  <c r="U78" i="1"/>
  <c r="T78" i="1"/>
  <c r="Q78" i="1"/>
  <c r="O78" i="1"/>
  <c r="O80" i="1" s="1"/>
  <c r="N78" i="1"/>
  <c r="Y77" i="1"/>
  <c r="X77" i="1"/>
  <c r="W77" i="1"/>
  <c r="V77" i="1"/>
  <c r="U77" i="1"/>
  <c r="T77" i="1"/>
  <c r="S77" i="1"/>
  <c r="R77" i="1"/>
  <c r="Q77" i="1"/>
  <c r="P77" i="1"/>
  <c r="O77" i="1"/>
  <c r="N77" i="1"/>
  <c r="C77" i="1"/>
  <c r="C76" i="1"/>
  <c r="W74" i="1"/>
  <c r="W75" i="1" s="1"/>
  <c r="U74" i="1"/>
  <c r="U75" i="1" s="1"/>
  <c r="T74" i="1"/>
  <c r="T75" i="1" s="1"/>
  <c r="Q74" i="1"/>
  <c r="Q75" i="1" s="1"/>
  <c r="O74" i="1"/>
  <c r="O75" i="1" s="1"/>
  <c r="N74" i="1"/>
  <c r="N75" i="1" s="1"/>
  <c r="K74" i="1"/>
  <c r="K75" i="1" s="1"/>
  <c r="I74" i="1"/>
  <c r="I75" i="1" s="1"/>
  <c r="H74" i="1"/>
  <c r="H75" i="1" s="1"/>
  <c r="E74" i="1"/>
  <c r="E75" i="1" s="1"/>
  <c r="C74" i="1"/>
  <c r="C75" i="1" s="1"/>
  <c r="I77" i="1" s="1"/>
  <c r="B74" i="1"/>
  <c r="B75" i="1" s="1"/>
  <c r="W73" i="1"/>
  <c r="U73" i="1"/>
  <c r="T73" i="1"/>
  <c r="E76" i="1" s="1"/>
  <c r="Q73" i="1"/>
  <c r="O73" i="1"/>
  <c r="N73" i="1"/>
  <c r="K73" i="1"/>
  <c r="I73" i="1"/>
  <c r="H73" i="1"/>
  <c r="E73" i="1"/>
  <c r="E78" i="1" s="1"/>
  <c r="C73" i="1"/>
  <c r="E77" i="1" s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W66" i="1"/>
  <c r="W67" i="1" s="1"/>
  <c r="U66" i="1"/>
  <c r="U67" i="1" s="1"/>
  <c r="T66" i="1"/>
  <c r="W65" i="1"/>
  <c r="U65" i="1"/>
  <c r="T65" i="1"/>
  <c r="T67" i="1" s="1"/>
  <c r="C65" i="1"/>
  <c r="Y64" i="1"/>
  <c r="X64" i="1"/>
  <c r="W64" i="1"/>
  <c r="V64" i="1"/>
  <c r="U64" i="1"/>
  <c r="T64" i="1"/>
  <c r="C64" i="1"/>
  <c r="W61" i="1"/>
  <c r="W62" i="1" s="1"/>
  <c r="U61" i="1"/>
  <c r="U62" i="1" s="1"/>
  <c r="T61" i="1"/>
  <c r="T62" i="1" s="1"/>
  <c r="Q61" i="1"/>
  <c r="Q62" i="1" s="1"/>
  <c r="O61" i="1"/>
  <c r="O62" i="1" s="1"/>
  <c r="N61" i="1"/>
  <c r="N62" i="1" s="1"/>
  <c r="K61" i="1"/>
  <c r="K62" i="1" s="1"/>
  <c r="I61" i="1"/>
  <c r="I62" i="1" s="1"/>
  <c r="H61" i="1"/>
  <c r="H62" i="1" s="1"/>
  <c r="E61" i="1"/>
  <c r="E62" i="1" s="1"/>
  <c r="C61" i="1"/>
  <c r="C62" i="1" s="1"/>
  <c r="B61" i="1"/>
  <c r="B62" i="1" s="1"/>
  <c r="W60" i="1"/>
  <c r="U60" i="1"/>
  <c r="T60" i="1"/>
  <c r="Q60" i="1"/>
  <c r="O60" i="1"/>
  <c r="N60" i="1"/>
  <c r="K60" i="1"/>
  <c r="I60" i="1"/>
  <c r="H60" i="1"/>
  <c r="E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W56" i="1"/>
  <c r="W57" i="1" s="1"/>
  <c r="U56" i="1"/>
  <c r="U57" i="1" s="1"/>
  <c r="T56" i="1"/>
  <c r="T57" i="1" s="1"/>
  <c r="Q56" i="1"/>
  <c r="Q57" i="1" s="1"/>
  <c r="O56" i="1"/>
  <c r="O57" i="1" s="1"/>
  <c r="N56" i="1"/>
  <c r="N57" i="1" s="1"/>
  <c r="K56" i="1"/>
  <c r="K57" i="1" s="1"/>
  <c r="I56" i="1"/>
  <c r="I57" i="1" s="1"/>
  <c r="H56" i="1"/>
  <c r="H57" i="1" s="1"/>
  <c r="E56" i="1"/>
  <c r="E57" i="1" s="1"/>
  <c r="C56" i="1"/>
  <c r="C57" i="1" s="1"/>
  <c r="B56" i="1"/>
  <c r="B57" i="1" s="1"/>
  <c r="W55" i="1"/>
  <c r="U55" i="1"/>
  <c r="T55" i="1"/>
  <c r="Q55" i="1"/>
  <c r="O55" i="1"/>
  <c r="N55" i="1"/>
  <c r="K55" i="1"/>
  <c r="I55" i="1"/>
  <c r="H55" i="1"/>
  <c r="E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W51" i="1"/>
  <c r="W52" i="1" s="1"/>
  <c r="U51" i="1"/>
  <c r="U52" i="1" s="1"/>
  <c r="T51" i="1"/>
  <c r="T52" i="1" s="1"/>
  <c r="Q51" i="1"/>
  <c r="Q52" i="1" s="1"/>
  <c r="O51" i="1"/>
  <c r="O52" i="1" s="1"/>
  <c r="N51" i="1"/>
  <c r="N52" i="1" s="1"/>
  <c r="K51" i="1"/>
  <c r="K52" i="1" s="1"/>
  <c r="I51" i="1"/>
  <c r="I52" i="1" s="1"/>
  <c r="H51" i="1"/>
  <c r="H52" i="1" s="1"/>
  <c r="E51" i="1"/>
  <c r="E52" i="1" s="1"/>
  <c r="C51" i="1"/>
  <c r="C52" i="1" s="1"/>
  <c r="B51" i="1"/>
  <c r="B52" i="1" s="1"/>
  <c r="W50" i="1"/>
  <c r="U50" i="1"/>
  <c r="T50" i="1"/>
  <c r="Q50" i="1"/>
  <c r="O50" i="1"/>
  <c r="N50" i="1"/>
  <c r="K50" i="1"/>
  <c r="I50" i="1"/>
  <c r="H50" i="1"/>
  <c r="E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W46" i="1"/>
  <c r="W47" i="1" s="1"/>
  <c r="U46" i="1"/>
  <c r="U47" i="1" s="1"/>
  <c r="T46" i="1"/>
  <c r="T47" i="1" s="1"/>
  <c r="Q46" i="1"/>
  <c r="Q47" i="1" s="1"/>
  <c r="O46" i="1"/>
  <c r="O47" i="1" s="1"/>
  <c r="N46" i="1"/>
  <c r="N47" i="1" s="1"/>
  <c r="K46" i="1"/>
  <c r="K47" i="1" s="1"/>
  <c r="I46" i="1"/>
  <c r="I47" i="1" s="1"/>
  <c r="H46" i="1"/>
  <c r="H47" i="1" s="1"/>
  <c r="E46" i="1"/>
  <c r="E47" i="1" s="1"/>
  <c r="C46" i="1"/>
  <c r="C47" i="1" s="1"/>
  <c r="B46" i="1"/>
  <c r="B47" i="1" s="1"/>
  <c r="W45" i="1"/>
  <c r="U45" i="1"/>
  <c r="T45" i="1"/>
  <c r="Q45" i="1"/>
  <c r="O45" i="1"/>
  <c r="N45" i="1"/>
  <c r="K45" i="1"/>
  <c r="I45" i="1"/>
  <c r="H45" i="1"/>
  <c r="E45" i="1"/>
  <c r="E66" i="1" s="1"/>
  <c r="C45" i="1"/>
  <c r="E65" i="1" s="1"/>
  <c r="B45" i="1"/>
  <c r="E64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35" i="1"/>
  <c r="C34" i="1"/>
  <c r="K31" i="1"/>
  <c r="C31" i="1"/>
  <c r="Q30" i="1"/>
  <c r="O30" i="1"/>
  <c r="O31" i="1" s="1"/>
  <c r="N30" i="1"/>
  <c r="N31" i="1" s="1"/>
  <c r="K30" i="1"/>
  <c r="I30" i="1"/>
  <c r="H30" i="1"/>
  <c r="H31" i="1" s="1"/>
  <c r="E30" i="1"/>
  <c r="E31" i="1" s="1"/>
  <c r="C30" i="1"/>
  <c r="B30" i="1"/>
  <c r="Q29" i="1"/>
  <c r="Q31" i="1" s="1"/>
  <c r="O29" i="1"/>
  <c r="N29" i="1"/>
  <c r="K29" i="1"/>
  <c r="I29" i="1"/>
  <c r="I31" i="1" s="1"/>
  <c r="H29" i="1"/>
  <c r="E29" i="1"/>
  <c r="C29" i="1"/>
  <c r="B29" i="1"/>
  <c r="B31" i="1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6" i="1"/>
  <c r="E26" i="1"/>
  <c r="Q25" i="1"/>
  <c r="Q26" i="1" s="1"/>
  <c r="O25" i="1"/>
  <c r="O26" i="1" s="1"/>
  <c r="N25" i="1"/>
  <c r="K25" i="1"/>
  <c r="I25" i="1"/>
  <c r="I26" i="1" s="1"/>
  <c r="H25" i="1"/>
  <c r="H26" i="1" s="1"/>
  <c r="E25" i="1"/>
  <c r="C25" i="1"/>
  <c r="B25" i="1"/>
  <c r="B26" i="1" s="1"/>
  <c r="Q24" i="1"/>
  <c r="O24" i="1"/>
  <c r="N24" i="1"/>
  <c r="K24" i="1"/>
  <c r="K26" i="1" s="1"/>
  <c r="I24" i="1"/>
  <c r="H24" i="1"/>
  <c r="E24" i="1"/>
  <c r="E36" i="1" s="1"/>
  <c r="C24" i="1"/>
  <c r="E35" i="1" s="1"/>
  <c r="B24" i="1"/>
  <c r="E34" i="1" s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20" i="1"/>
  <c r="C19" i="1"/>
  <c r="C17" i="1"/>
  <c r="C16" i="1"/>
  <c r="C15" i="1"/>
  <c r="S12" i="1"/>
  <c r="R12" i="1"/>
  <c r="R13" i="1" s="1"/>
  <c r="Q12" i="1"/>
  <c r="Q13" i="1" s="1"/>
  <c r="P12" i="1"/>
  <c r="P13" i="1" s="1"/>
  <c r="O12" i="1"/>
  <c r="N12" i="1"/>
  <c r="N13" i="1" s="1"/>
  <c r="M12" i="1"/>
  <c r="M13" i="1" s="1"/>
  <c r="L12" i="1"/>
  <c r="L13" i="1" s="1"/>
  <c r="K12" i="1"/>
  <c r="J12" i="1"/>
  <c r="J13" i="1" s="1"/>
  <c r="I12" i="1"/>
  <c r="I13" i="1" s="1"/>
  <c r="H12" i="1"/>
  <c r="H13" i="1" s="1"/>
  <c r="G12" i="1"/>
  <c r="F12" i="1"/>
  <c r="F13" i="1" s="1"/>
  <c r="E12" i="1"/>
  <c r="E13" i="1" s="1"/>
  <c r="D12" i="1"/>
  <c r="D13" i="1" s="1"/>
  <c r="C12" i="1"/>
  <c r="B12" i="1"/>
  <c r="B13" i="1" s="1"/>
  <c r="S11" i="1"/>
  <c r="S13" i="1" s="1"/>
  <c r="R11" i="1"/>
  <c r="Q11" i="1"/>
  <c r="P11" i="1"/>
  <c r="O11" i="1"/>
  <c r="O13" i="1" s="1"/>
  <c r="N11" i="1"/>
  <c r="M11" i="1"/>
  <c r="L11" i="1"/>
  <c r="K11" i="1"/>
  <c r="K13" i="1" s="1"/>
  <c r="J11" i="1"/>
  <c r="I11" i="1"/>
  <c r="H11" i="1"/>
  <c r="G11" i="1"/>
  <c r="G13" i="1" s="1"/>
  <c r="F11" i="1"/>
  <c r="E11" i="1"/>
  <c r="D11" i="1"/>
  <c r="C11" i="1"/>
  <c r="C13" i="1" s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7" i="1"/>
  <c r="Y8" i="1" s="1"/>
  <c r="X7" i="1"/>
  <c r="X8" i="1" s="1"/>
  <c r="W7" i="1"/>
  <c r="W8" i="1" s="1"/>
  <c r="V7" i="1"/>
  <c r="V8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O7" i="1"/>
  <c r="O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H8" i="1" s="1"/>
  <c r="G7" i="1"/>
  <c r="G8" i="1" s="1"/>
  <c r="F7" i="1"/>
  <c r="F8" i="1" s="1"/>
  <c r="I19" i="1" s="1"/>
  <c r="E7" i="1"/>
  <c r="E8" i="1" s="1"/>
  <c r="I18" i="1" s="1"/>
  <c r="D7" i="1"/>
  <c r="D8" i="1" s="1"/>
  <c r="C7" i="1"/>
  <c r="C8" i="1" s="1"/>
  <c r="B7" i="1"/>
  <c r="B8" i="1" s="1"/>
  <c r="I15" i="1" s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20" i="1" s="1"/>
  <c r="F6" i="1"/>
  <c r="E19" i="1" s="1"/>
  <c r="E6" i="1"/>
  <c r="E18" i="1" s="1"/>
  <c r="D6" i="1"/>
  <c r="E17" i="1" s="1"/>
  <c r="C6" i="1"/>
  <c r="E16" i="1" s="1"/>
  <c r="B6" i="1"/>
  <c r="E15" i="1" s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I17" i="1" l="1"/>
  <c r="I34" i="1"/>
  <c r="I36" i="1"/>
  <c r="I65" i="1"/>
  <c r="I101" i="1"/>
  <c r="I66" i="1"/>
  <c r="I76" i="1"/>
  <c r="I102" i="1"/>
  <c r="I16" i="1"/>
  <c r="I20" i="1"/>
  <c r="I64" i="1"/>
  <c r="I78" i="1"/>
  <c r="I100" i="1"/>
  <c r="B110" i="1"/>
  <c r="I116" i="1" s="1"/>
  <c r="L288" i="1" s="1"/>
  <c r="M322" i="1" s="1"/>
  <c r="I110" i="1"/>
  <c r="I117" i="1" s="1"/>
  <c r="Q110" i="1"/>
  <c r="H115" i="1"/>
  <c r="O115" i="1"/>
  <c r="E143" i="1"/>
  <c r="H289" i="1" s="1"/>
  <c r="I160" i="1"/>
  <c r="I173" i="1"/>
  <c r="I185" i="1"/>
  <c r="W304" i="1" s="1"/>
  <c r="I218" i="1"/>
  <c r="I256" i="1"/>
  <c r="W310" i="1" s="1"/>
  <c r="Q267" i="1"/>
  <c r="L294" i="1" s="1"/>
  <c r="I279" i="1"/>
  <c r="L298" i="1" s="1"/>
  <c r="I144" i="1"/>
  <c r="I174" i="1"/>
  <c r="I183" i="1"/>
  <c r="L304" i="1" s="1"/>
  <c r="I194" i="1"/>
  <c r="I219" i="1"/>
  <c r="C26" i="1"/>
  <c r="I35" i="1" s="1"/>
  <c r="E118" i="1"/>
  <c r="S288" i="1" s="1"/>
  <c r="H110" i="1"/>
  <c r="O110" i="1"/>
  <c r="W110" i="1"/>
  <c r="I118" i="1" s="1"/>
  <c r="E142" i="1"/>
  <c r="H288" i="1" s="1"/>
  <c r="I159" i="1"/>
  <c r="I172" i="1"/>
  <c r="I196" i="1"/>
  <c r="I217" i="1"/>
  <c r="I230" i="1"/>
  <c r="I241" i="1"/>
  <c r="I255" i="1"/>
  <c r="L311" i="1" s="1"/>
  <c r="Q266" i="1"/>
  <c r="L293" i="1" s="1"/>
  <c r="E277" i="1"/>
  <c r="I281" i="1" s="1"/>
  <c r="W298" i="1" s="1"/>
  <c r="Q277" i="1"/>
  <c r="E279" i="1"/>
  <c r="H298" i="1" s="1"/>
  <c r="C181" i="1"/>
  <c r="I184" i="1" s="1"/>
  <c r="L305" i="1" s="1"/>
  <c r="J277" i="1"/>
  <c r="E281" i="1"/>
  <c r="S298" i="1" s="1"/>
  <c r="D277" i="1"/>
  <c r="W288" i="1" l="1"/>
  <c r="M324" i="1" s="1"/>
  <c r="L289" i="1"/>
  <c r="M323" i="1" s="1"/>
</calcChain>
</file>

<file path=xl/sharedStrings.xml><?xml version="1.0" encoding="utf-8"?>
<sst xmlns="http://schemas.openxmlformats.org/spreadsheetml/2006/main" count="683" uniqueCount="95">
  <si>
    <r>
      <t xml:space="preserve">по данным замеров </t>
    </r>
    <r>
      <rPr>
        <b/>
        <sz val="11"/>
        <color indexed="21"/>
        <rFont val="Times New Roman"/>
        <family val="1"/>
        <charset val="204"/>
      </rPr>
      <t>20.12.17г.</t>
    </r>
  </si>
  <si>
    <t>Ив-1</t>
  </si>
  <si>
    <t>ф. 601</t>
  </si>
  <si>
    <t>ф. 602</t>
  </si>
  <si>
    <t>ф. 607</t>
  </si>
  <si>
    <t>ф. 608</t>
  </si>
  <si>
    <t>I, А</t>
  </si>
  <si>
    <t>U, кВ</t>
  </si>
  <si>
    <t>Р, МВт</t>
  </si>
  <si>
    <t>ф. 642</t>
  </si>
  <si>
    <t>ф. 639</t>
  </si>
  <si>
    <t>ф. 606</t>
  </si>
  <si>
    <t>Итого:</t>
  </si>
  <si>
    <t>на</t>
  </si>
  <si>
    <t>I=</t>
  </si>
  <si>
    <t>А;</t>
  </si>
  <si>
    <t>Р=</t>
  </si>
  <si>
    <t>МВт</t>
  </si>
  <si>
    <t>P=</t>
  </si>
  <si>
    <t>18.00</t>
  </si>
  <si>
    <t>A;</t>
  </si>
  <si>
    <t>Ив-2</t>
  </si>
  <si>
    <t>ф. 609</t>
  </si>
  <si>
    <t>ф. 612</t>
  </si>
  <si>
    <t>ф. 615</t>
  </si>
  <si>
    <t>ф. 617</t>
  </si>
  <si>
    <t>ф. 613</t>
  </si>
  <si>
    <t>Ив-4</t>
  </si>
  <si>
    <t>ф. 632</t>
  </si>
  <si>
    <t>ф. 614</t>
  </si>
  <si>
    <t>ф. 604</t>
  </si>
  <si>
    <t>ф. 626</t>
  </si>
  <si>
    <t>ф. 630</t>
  </si>
  <si>
    <t>ф. 638</t>
  </si>
  <si>
    <t>ф. 653</t>
  </si>
  <si>
    <t>ф. 651</t>
  </si>
  <si>
    <t>ф. 665</t>
  </si>
  <si>
    <t>ф. 640</t>
  </si>
  <si>
    <t>ф. 636</t>
  </si>
  <si>
    <t>ф.622</t>
  </si>
  <si>
    <t>ф.655</t>
  </si>
  <si>
    <t>ф.662</t>
  </si>
  <si>
    <t>Ив-5</t>
  </si>
  <si>
    <t>ф. 625</t>
  </si>
  <si>
    <t>ф. 619</t>
  </si>
  <si>
    <t>ф. 620</t>
  </si>
  <si>
    <t>ф. 605</t>
  </si>
  <si>
    <t>Ив-6</t>
  </si>
  <si>
    <t>ф. 623</t>
  </si>
  <si>
    <t>ф. 631</t>
  </si>
  <si>
    <t>ф. 622</t>
  </si>
  <si>
    <t>ф. 603</t>
  </si>
  <si>
    <t>ф. 635</t>
  </si>
  <si>
    <t>ф. 618</t>
  </si>
  <si>
    <t>ф.624</t>
  </si>
  <si>
    <t>Ив-7</t>
  </si>
  <si>
    <t>Ив-9</t>
  </si>
  <si>
    <t>ф. 610</t>
  </si>
  <si>
    <t>ф. 616</t>
  </si>
  <si>
    <t>ф. 611</t>
  </si>
  <si>
    <t>Ив-10</t>
  </si>
  <si>
    <t>ф. 634</t>
  </si>
  <si>
    <t>ф. 654</t>
  </si>
  <si>
    <t>ф. 658</t>
  </si>
  <si>
    <t>Ив-11</t>
  </si>
  <si>
    <t>Ив-12</t>
  </si>
  <si>
    <t>8 Марта</t>
  </si>
  <si>
    <t>Ив-14</t>
  </si>
  <si>
    <t>Ив-15</t>
  </si>
  <si>
    <t>ф. 633</t>
  </si>
  <si>
    <t>Строммаш</t>
  </si>
  <si>
    <t>Фатэкс</t>
  </si>
  <si>
    <t>ф. ТП-59</t>
  </si>
  <si>
    <t>Кранэкс</t>
  </si>
  <si>
    <t>(ПСК)</t>
  </si>
  <si>
    <t>ТЭЦ-2</t>
  </si>
  <si>
    <t>ф.1 РП-2</t>
  </si>
  <si>
    <t>ф.1 РП-4</t>
  </si>
  <si>
    <t>ф.2 РП-2</t>
  </si>
  <si>
    <t>ф.3 РП-2</t>
  </si>
  <si>
    <t>ф.2 РП-4</t>
  </si>
  <si>
    <t>ТЭЦ-1</t>
  </si>
  <si>
    <t>ф. ТП-102</t>
  </si>
  <si>
    <t>ф.2 РП-9</t>
  </si>
  <si>
    <t>ф.ТП-837</t>
  </si>
  <si>
    <t xml:space="preserve">Общее потребление от </t>
  </si>
  <si>
    <t>ПАО "Ивэнерго"</t>
  </si>
  <si>
    <t>ИФ ПАО "Т Плюс"</t>
  </si>
  <si>
    <t>ИФ ООО "РРСК"</t>
  </si>
  <si>
    <t>Потребление от Ив-12:</t>
  </si>
  <si>
    <t>Потребление от ОАО"ПСК":</t>
  </si>
  <si>
    <t>Потребление от Фатэкс:</t>
  </si>
  <si>
    <t>Общее потребление ИвГЭС:</t>
  </si>
  <si>
    <t>(cos ф=0,8)</t>
  </si>
  <si>
    <t>Результаты контрольных замеров электрических параметров режимов работы оборудования объектов электросетевого хозяйства (замеры потокораспределения, нагрузок и уровней напряжения) ИвГЭС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</si>
</sst>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&quot;р.&quot;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  <charset val="204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9"/>
      <color indexed="14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164" fontId="8" fillId="0" borderId="2" xfId="0" applyNumberFormat="1" applyFont="1" applyBorder="1"/>
    <xf numFmtId="0" fontId="8" fillId="0" borderId="0" xfId="0" applyFont="1"/>
    <xf numFmtId="0" fontId="8" fillId="0" borderId="2" xfId="0" applyFont="1" applyBorder="1" applyAlignment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164" fontId="9" fillId="0" borderId="0" xfId="0" applyNumberFormat="1" applyFont="1"/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 applyBorder="1"/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/>
    <xf numFmtId="0" fontId="0" fillId="2" borderId="0" xfId="0" applyFill="1"/>
    <xf numFmtId="1" fontId="8" fillId="0" borderId="2" xfId="0" applyNumberFormat="1" applyFont="1" applyBorder="1"/>
    <xf numFmtId="2" fontId="8" fillId="0" borderId="2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0" fontId="0" fillId="0" borderId="0" xfId="0" applyFill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8" fillId="0" borderId="2" xfId="0" applyNumberFormat="1" applyFont="1" applyBorder="1"/>
    <xf numFmtId="164" fontId="10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11" fillId="0" borderId="0" xfId="0" applyNumberFormat="1" applyFont="1"/>
    <xf numFmtId="165" fontId="11" fillId="0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9" fillId="0" borderId="0" xfId="0" applyNumberFormat="1" applyFont="1" applyBorder="1"/>
    <xf numFmtId="165" fontId="1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/>
    <xf numFmtId="164" fontId="9" fillId="0" borderId="0" xfId="0" applyNumberFormat="1" applyFont="1" applyFill="1" applyBorder="1"/>
    <xf numFmtId="0" fontId="0" fillId="0" borderId="0" xfId="0" applyFont="1"/>
    <xf numFmtId="0" fontId="7" fillId="0" borderId="9" xfId="0" applyFont="1" applyBorder="1" applyAlignment="1">
      <alignment horizontal="center"/>
    </xf>
    <xf numFmtId="0" fontId="8" fillId="0" borderId="6" xfId="0" applyFont="1" applyBorder="1"/>
    <xf numFmtId="164" fontId="8" fillId="0" borderId="7" xfId="0" applyNumberFormat="1" applyFont="1" applyBorder="1"/>
    <xf numFmtId="164" fontId="8" fillId="0" borderId="8" xfId="0" applyNumberFormat="1" applyFont="1" applyBorder="1"/>
    <xf numFmtId="0" fontId="0" fillId="0" borderId="0" xfId="0" applyBorder="1"/>
    <xf numFmtId="165" fontId="12" fillId="0" borderId="0" xfId="0" applyNumberFormat="1" applyFont="1" applyAlignment="1">
      <alignment horizontal="right"/>
    </xf>
    <xf numFmtId="165" fontId="12" fillId="0" borderId="0" xfId="0" applyNumberFormat="1" applyFont="1"/>
    <xf numFmtId="0" fontId="13" fillId="0" borderId="2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9" xfId="0" applyFont="1" applyBorder="1" applyAlignment="1"/>
    <xf numFmtId="164" fontId="9" fillId="0" borderId="0" xfId="0" applyNumberFormat="1" applyFont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10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3" borderId="0" xfId="0" applyFill="1"/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10" fillId="0" borderId="0" xfId="0" applyNumberFormat="1" applyFont="1" applyFill="1" applyAlignment="1">
      <alignment horizontal="center"/>
    </xf>
    <xf numFmtId="0" fontId="9" fillId="0" borderId="0" xfId="0" applyFont="1" applyFill="1"/>
    <xf numFmtId="16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/>
    <xf numFmtId="164" fontId="14" fillId="0" borderId="0" xfId="0" applyNumberFormat="1" applyFont="1"/>
    <xf numFmtId="165" fontId="9" fillId="0" borderId="0" xfId="0" applyNumberFormat="1" applyFont="1" applyAlignment="1"/>
    <xf numFmtId="0" fontId="9" fillId="0" borderId="0" xfId="0" applyFont="1" applyBorder="1" applyAlignment="1">
      <alignment horizontal="center"/>
    </xf>
    <xf numFmtId="165" fontId="10" fillId="0" borderId="0" xfId="0" applyNumberFormat="1" applyFont="1" applyAlignment="1"/>
    <xf numFmtId="164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/>
    <xf numFmtId="0" fontId="9" fillId="3" borderId="0" xfId="0" applyFont="1" applyFill="1"/>
    <xf numFmtId="0" fontId="8" fillId="3" borderId="0" xfId="0" applyFont="1" applyFill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center"/>
    </xf>
    <xf numFmtId="0" fontId="15" fillId="0" borderId="0" xfId="0" applyFont="1" applyBorder="1"/>
    <xf numFmtId="165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65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80;&#1090;&#1072;&#1077;&#1074;\&#1047;&#1072;&#1084;&#1077;&#1088;&#1099;%20I\&#1047;&#1072;&#1084;&#1077;&#1088;&#1099;%2020.12.17\&#1074;%20&#1055;&#1058;&#1054;\&#1044;&#1072;&#1085;&#1085;&#1099;&#1077;%20&#1079;&#1072;&#1084;&#1077;&#1088;&#1086;&#1074;%20&#1047;&#1048;&#1052;&#104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ы РП"/>
      <sheetName val="Замеры ИСК"/>
      <sheetName val="Потребление"/>
    </sheetNames>
    <sheetDataSet>
      <sheetData sheetId="0">
        <row r="4">
          <cell r="E4" t="str">
            <v>4.00</v>
          </cell>
          <cell r="F4" t="str">
            <v>9.00</v>
          </cell>
          <cell r="G4" t="str">
            <v>14.00</v>
          </cell>
          <cell r="H4" t="str">
            <v>18.00</v>
          </cell>
          <cell r="I4" t="str">
            <v>20.00</v>
          </cell>
          <cell r="J4" t="str">
            <v>22.00</v>
          </cell>
        </row>
        <row r="72">
          <cell r="E72">
            <v>101.5</v>
          </cell>
          <cell r="F72">
            <v>165.5</v>
          </cell>
          <cell r="H72">
            <v>186.82999999999998</v>
          </cell>
        </row>
        <row r="78">
          <cell r="E78">
            <v>140.19999999999999</v>
          </cell>
          <cell r="F78">
            <v>226.5</v>
          </cell>
          <cell r="H78">
            <v>247.7</v>
          </cell>
        </row>
        <row r="276">
          <cell r="E276">
            <v>70.599999999999994</v>
          </cell>
          <cell r="F276">
            <v>209.39999999999998</v>
          </cell>
          <cell r="H276">
            <v>133.80000000000001</v>
          </cell>
        </row>
        <row r="284">
          <cell r="E284">
            <v>62.400000000000006</v>
          </cell>
          <cell r="F284">
            <v>138.1</v>
          </cell>
          <cell r="H284">
            <v>104.5</v>
          </cell>
        </row>
      </sheetData>
      <sheetData sheetId="1">
        <row r="6">
          <cell r="G6">
            <v>6.4</v>
          </cell>
          <cell r="L6">
            <v>6.28</v>
          </cell>
          <cell r="Q6">
            <v>6.29</v>
          </cell>
          <cell r="U6">
            <v>6.33</v>
          </cell>
          <cell r="W6">
            <v>6.4</v>
          </cell>
          <cell r="Y6">
            <v>6.33</v>
          </cell>
        </row>
        <row r="7">
          <cell r="G7">
            <v>71</v>
          </cell>
          <cell r="L7">
            <v>99</v>
          </cell>
          <cell r="Q7">
            <v>126</v>
          </cell>
          <cell r="U7">
            <v>142</v>
          </cell>
          <cell r="W7">
            <v>133</v>
          </cell>
          <cell r="Y7">
            <v>108</v>
          </cell>
        </row>
        <row r="8">
          <cell r="G8">
            <v>158</v>
          </cell>
          <cell r="L8">
            <v>225</v>
          </cell>
          <cell r="Q8">
            <v>215</v>
          </cell>
          <cell r="U8">
            <v>240</v>
          </cell>
          <cell r="W8">
            <v>252</v>
          </cell>
          <cell r="Y8">
            <v>237</v>
          </cell>
        </row>
        <row r="10">
          <cell r="G10">
            <v>6.4</v>
          </cell>
          <cell r="L10">
            <v>6.29</v>
          </cell>
          <cell r="Q10">
            <v>6.31</v>
          </cell>
          <cell r="U10">
            <v>6.35</v>
          </cell>
          <cell r="W10">
            <v>6.4</v>
          </cell>
          <cell r="Y10">
            <v>6.33</v>
          </cell>
        </row>
        <row r="11">
          <cell r="G11">
            <v>79</v>
          </cell>
          <cell r="L11">
            <v>109</v>
          </cell>
          <cell r="Q11">
            <v>119</v>
          </cell>
          <cell r="U11">
            <v>120</v>
          </cell>
          <cell r="W11">
            <v>117</v>
          </cell>
          <cell r="Y11">
            <v>108</v>
          </cell>
        </row>
        <row r="12">
          <cell r="G12">
            <v>104</v>
          </cell>
          <cell r="L12">
            <v>169</v>
          </cell>
          <cell r="Q12">
            <v>175</v>
          </cell>
          <cell r="U12">
            <v>171</v>
          </cell>
          <cell r="W12">
            <v>165</v>
          </cell>
          <cell r="Y12">
            <v>158</v>
          </cell>
        </row>
        <row r="13">
          <cell r="G13">
            <v>9</v>
          </cell>
          <cell r="L13">
            <v>12</v>
          </cell>
          <cell r="Q13">
            <v>16</v>
          </cell>
          <cell r="U13">
            <v>19</v>
          </cell>
          <cell r="W13">
            <v>19</v>
          </cell>
          <cell r="Y13">
            <v>17</v>
          </cell>
        </row>
        <row r="14">
          <cell r="G14">
            <v>6.41</v>
          </cell>
          <cell r="L14">
            <v>6.26</v>
          </cell>
          <cell r="Q14">
            <v>6.28</v>
          </cell>
          <cell r="U14">
            <v>6.36</v>
          </cell>
          <cell r="W14">
            <v>6.41</v>
          </cell>
          <cell r="Y14">
            <v>6.34</v>
          </cell>
        </row>
        <row r="15">
          <cell r="G15">
            <v>106</v>
          </cell>
          <cell r="L15">
            <v>145</v>
          </cell>
          <cell r="Q15">
            <v>162</v>
          </cell>
          <cell r="U15">
            <v>153</v>
          </cell>
          <cell r="W15">
            <v>147</v>
          </cell>
          <cell r="Y15">
            <v>144</v>
          </cell>
        </row>
        <row r="16">
          <cell r="G16">
            <v>6.4</v>
          </cell>
          <cell r="L16">
            <v>6.3</v>
          </cell>
          <cell r="Q16">
            <v>6.3</v>
          </cell>
          <cell r="U16">
            <v>6.3</v>
          </cell>
          <cell r="W16">
            <v>6.3</v>
          </cell>
          <cell r="Y16">
            <v>6.4</v>
          </cell>
        </row>
        <row r="17">
          <cell r="G17">
            <v>0</v>
          </cell>
          <cell r="L17">
            <v>3</v>
          </cell>
          <cell r="Q17">
            <v>3</v>
          </cell>
          <cell r="U17">
            <v>3</v>
          </cell>
          <cell r="W17">
            <v>1</v>
          </cell>
          <cell r="Y17">
            <v>0</v>
          </cell>
        </row>
        <row r="20">
          <cell r="G20">
            <v>6.2</v>
          </cell>
          <cell r="L20">
            <v>6.2</v>
          </cell>
          <cell r="U20">
            <v>6.2</v>
          </cell>
        </row>
        <row r="22">
          <cell r="G22">
            <v>6.2</v>
          </cell>
          <cell r="L22">
            <v>6.2</v>
          </cell>
          <cell r="U22">
            <v>6.2</v>
          </cell>
        </row>
        <row r="25">
          <cell r="G25">
            <v>6.1</v>
          </cell>
          <cell r="L25">
            <v>6.1</v>
          </cell>
          <cell r="U25">
            <v>6.1</v>
          </cell>
        </row>
        <row r="26">
          <cell r="G26">
            <v>48</v>
          </cell>
          <cell r="L26">
            <v>80</v>
          </cell>
          <cell r="U26">
            <v>101</v>
          </cell>
        </row>
        <row r="27">
          <cell r="G27">
            <v>55</v>
          </cell>
          <cell r="L27">
            <v>78</v>
          </cell>
          <cell r="U27">
            <v>100</v>
          </cell>
        </row>
        <row r="38">
          <cell r="G38">
            <v>6.3</v>
          </cell>
          <cell r="L38">
            <v>6.3</v>
          </cell>
          <cell r="U38">
            <v>6.3</v>
          </cell>
        </row>
        <row r="39">
          <cell r="G39">
            <v>54</v>
          </cell>
          <cell r="L39">
            <v>78</v>
          </cell>
          <cell r="U39">
            <v>93</v>
          </cell>
        </row>
        <row r="40">
          <cell r="G40">
            <v>59</v>
          </cell>
          <cell r="L40">
            <v>103</v>
          </cell>
          <cell r="U40">
            <v>121</v>
          </cell>
        </row>
        <row r="41">
          <cell r="G41">
            <v>5</v>
          </cell>
          <cell r="L41">
            <v>6</v>
          </cell>
          <cell r="U41">
            <v>6</v>
          </cell>
        </row>
        <row r="42">
          <cell r="G42">
            <v>6.3</v>
          </cell>
          <cell r="L42">
            <v>6.3</v>
          </cell>
          <cell r="U42">
            <v>6.3</v>
          </cell>
        </row>
        <row r="43">
          <cell r="G43">
            <v>61</v>
          </cell>
          <cell r="L43">
            <v>108</v>
          </cell>
          <cell r="U43">
            <v>131</v>
          </cell>
        </row>
        <row r="44">
          <cell r="G44">
            <v>3</v>
          </cell>
          <cell r="L44">
            <v>42</v>
          </cell>
          <cell r="U44">
            <v>5</v>
          </cell>
        </row>
        <row r="45">
          <cell r="G45">
            <v>121</v>
          </cell>
          <cell r="L45">
            <v>169</v>
          </cell>
          <cell r="U45">
            <v>200</v>
          </cell>
        </row>
        <row r="46">
          <cell r="G46">
            <v>63</v>
          </cell>
          <cell r="L46">
            <v>111</v>
          </cell>
          <cell r="U46">
            <v>123</v>
          </cell>
        </row>
        <row r="47">
          <cell r="G47">
            <v>96</v>
          </cell>
          <cell r="L47">
            <v>159</v>
          </cell>
          <cell r="U47">
            <v>146</v>
          </cell>
        </row>
        <row r="48">
          <cell r="G48">
            <v>32</v>
          </cell>
          <cell r="L48">
            <v>48</v>
          </cell>
          <cell r="U48">
            <v>65</v>
          </cell>
        </row>
        <row r="49">
          <cell r="G49">
            <v>19</v>
          </cell>
          <cell r="L49">
            <v>20</v>
          </cell>
          <cell r="U49">
            <v>23</v>
          </cell>
        </row>
        <row r="50">
          <cell r="G50">
            <v>42</v>
          </cell>
          <cell r="L50">
            <v>57</v>
          </cell>
          <cell r="U50">
            <v>75</v>
          </cell>
        </row>
        <row r="51">
          <cell r="G51">
            <v>40</v>
          </cell>
          <cell r="L51">
            <v>70</v>
          </cell>
          <cell r="U51">
            <v>85</v>
          </cell>
        </row>
        <row r="52">
          <cell r="G52">
            <v>6.3</v>
          </cell>
          <cell r="L52">
            <v>6.3</v>
          </cell>
          <cell r="U52">
            <v>6.3</v>
          </cell>
        </row>
        <row r="53">
          <cell r="G53">
            <v>35</v>
          </cell>
          <cell r="L53">
            <v>62</v>
          </cell>
          <cell r="U53">
            <v>71</v>
          </cell>
        </row>
        <row r="54">
          <cell r="G54">
            <v>69</v>
          </cell>
          <cell r="L54">
            <v>116</v>
          </cell>
          <cell r="U54">
            <v>121</v>
          </cell>
        </row>
        <row r="55">
          <cell r="G55">
            <v>62</v>
          </cell>
          <cell r="L55">
            <v>148</v>
          </cell>
          <cell r="U55">
            <v>91</v>
          </cell>
        </row>
        <row r="56">
          <cell r="G56">
            <v>36</v>
          </cell>
          <cell r="L56">
            <v>55</v>
          </cell>
          <cell r="U56">
            <v>62</v>
          </cell>
        </row>
        <row r="57">
          <cell r="G57">
            <v>6.3</v>
          </cell>
          <cell r="L57">
            <v>6.3</v>
          </cell>
          <cell r="U57">
            <v>6.3</v>
          </cell>
        </row>
        <row r="58">
          <cell r="G58">
            <v>38</v>
          </cell>
          <cell r="L58">
            <v>50</v>
          </cell>
          <cell r="U58">
            <v>57</v>
          </cell>
        </row>
        <row r="60">
          <cell r="G60">
            <v>6.42</v>
          </cell>
          <cell r="L60">
            <v>6.26</v>
          </cell>
          <cell r="U60">
            <v>6.31</v>
          </cell>
        </row>
        <row r="61">
          <cell r="G61">
            <v>46</v>
          </cell>
          <cell r="L61">
            <v>82</v>
          </cell>
          <cell r="U61">
            <v>98</v>
          </cell>
        </row>
        <row r="62">
          <cell r="G62">
            <v>69</v>
          </cell>
          <cell r="L62">
            <v>97</v>
          </cell>
          <cell r="U62">
            <v>129</v>
          </cell>
        </row>
        <row r="63">
          <cell r="G63">
            <v>75</v>
          </cell>
          <cell r="L63">
            <v>138</v>
          </cell>
          <cell r="U63">
            <v>157</v>
          </cell>
        </row>
        <row r="64">
          <cell r="G64">
            <v>6.29</v>
          </cell>
          <cell r="L64">
            <v>6.34</v>
          </cell>
          <cell r="U64">
            <v>6.39</v>
          </cell>
        </row>
        <row r="65">
          <cell r="G65">
            <v>15</v>
          </cell>
          <cell r="L65">
            <v>29</v>
          </cell>
          <cell r="U65">
            <v>24</v>
          </cell>
        </row>
        <row r="66">
          <cell r="G66">
            <v>100</v>
          </cell>
          <cell r="L66">
            <v>129</v>
          </cell>
          <cell r="U66">
            <v>136</v>
          </cell>
        </row>
        <row r="67">
          <cell r="G67">
            <v>34</v>
          </cell>
          <cell r="L67">
            <v>53</v>
          </cell>
          <cell r="U67">
            <v>60</v>
          </cell>
        </row>
        <row r="72">
          <cell r="G72">
            <v>6.3</v>
          </cell>
          <cell r="L72">
            <v>6.2</v>
          </cell>
          <cell r="U72">
            <v>6.3</v>
          </cell>
        </row>
        <row r="73">
          <cell r="G73">
            <v>95</v>
          </cell>
          <cell r="L73">
            <v>161</v>
          </cell>
          <cell r="U73">
            <v>193</v>
          </cell>
        </row>
        <row r="74">
          <cell r="G74">
            <v>153</v>
          </cell>
          <cell r="L74">
            <v>264</v>
          </cell>
          <cell r="U74">
            <v>316</v>
          </cell>
        </row>
        <row r="75">
          <cell r="G75">
            <v>123</v>
          </cell>
          <cell r="L75">
            <v>252</v>
          </cell>
          <cell r="U75">
            <v>239</v>
          </cell>
        </row>
        <row r="76">
          <cell r="G76">
            <v>39</v>
          </cell>
          <cell r="L76">
            <v>82</v>
          </cell>
          <cell r="U76">
            <v>84</v>
          </cell>
        </row>
        <row r="77">
          <cell r="G77">
            <v>107</v>
          </cell>
          <cell r="L77">
            <v>187</v>
          </cell>
          <cell r="U77">
            <v>221</v>
          </cell>
        </row>
        <row r="78">
          <cell r="G78">
            <v>0</v>
          </cell>
          <cell r="L78">
            <v>0</v>
          </cell>
          <cell r="U78">
            <v>0</v>
          </cell>
        </row>
        <row r="79">
          <cell r="G79">
            <v>38</v>
          </cell>
          <cell r="L79">
            <v>66</v>
          </cell>
          <cell r="U79">
            <v>76</v>
          </cell>
        </row>
        <row r="80">
          <cell r="G80">
            <v>6.3</v>
          </cell>
          <cell r="L80">
            <v>6.2</v>
          </cell>
          <cell r="U80">
            <v>6.3</v>
          </cell>
        </row>
        <row r="81">
          <cell r="G81">
            <v>90</v>
          </cell>
          <cell r="L81">
            <v>197</v>
          </cell>
          <cell r="U81">
            <v>190</v>
          </cell>
        </row>
        <row r="82">
          <cell r="G82">
            <v>26</v>
          </cell>
          <cell r="L82">
            <v>45</v>
          </cell>
          <cell r="U82">
            <v>50</v>
          </cell>
        </row>
        <row r="83">
          <cell r="G83">
            <v>38</v>
          </cell>
          <cell r="L83">
            <v>67</v>
          </cell>
          <cell r="U83">
            <v>77</v>
          </cell>
        </row>
        <row r="84">
          <cell r="G84">
            <v>20</v>
          </cell>
          <cell r="L84">
            <v>53</v>
          </cell>
          <cell r="U84">
            <v>48</v>
          </cell>
        </row>
        <row r="85">
          <cell r="G85">
            <v>51</v>
          </cell>
          <cell r="L85">
            <v>67</v>
          </cell>
          <cell r="U85">
            <v>74</v>
          </cell>
        </row>
        <row r="89">
          <cell r="G89">
            <v>6</v>
          </cell>
          <cell r="L89">
            <v>6</v>
          </cell>
          <cell r="U89">
            <v>6</v>
          </cell>
        </row>
        <row r="90">
          <cell r="G90">
            <v>118</v>
          </cell>
          <cell r="L90">
            <v>171</v>
          </cell>
          <cell r="U90">
            <v>179</v>
          </cell>
        </row>
        <row r="91">
          <cell r="G91">
            <v>80</v>
          </cell>
          <cell r="L91">
            <v>139</v>
          </cell>
          <cell r="U91">
            <v>162</v>
          </cell>
        </row>
        <row r="92">
          <cell r="G92">
            <v>80</v>
          </cell>
          <cell r="L92">
            <v>119</v>
          </cell>
          <cell r="U92">
            <v>130</v>
          </cell>
        </row>
        <row r="93">
          <cell r="G93">
            <v>6</v>
          </cell>
          <cell r="L93">
            <v>6</v>
          </cell>
          <cell r="U93">
            <v>6</v>
          </cell>
        </row>
        <row r="94">
          <cell r="G94">
            <v>112</v>
          </cell>
          <cell r="L94">
            <v>167</v>
          </cell>
          <cell r="U94">
            <v>204</v>
          </cell>
        </row>
        <row r="95">
          <cell r="G95">
            <v>41</v>
          </cell>
          <cell r="L95">
            <v>52</v>
          </cell>
          <cell r="U95">
            <v>71</v>
          </cell>
        </row>
        <row r="96">
          <cell r="G96">
            <v>11</v>
          </cell>
          <cell r="L96">
            <v>20</v>
          </cell>
          <cell r="U96">
            <v>19</v>
          </cell>
        </row>
        <row r="97">
          <cell r="G97">
            <v>171</v>
          </cell>
          <cell r="L97">
            <v>263</v>
          </cell>
          <cell r="U97">
            <v>288</v>
          </cell>
        </row>
        <row r="106">
          <cell r="G106">
            <v>6.5</v>
          </cell>
          <cell r="L106">
            <v>6.5</v>
          </cell>
          <cell r="U106">
            <v>6.5</v>
          </cell>
        </row>
        <row r="107">
          <cell r="G107">
            <v>93</v>
          </cell>
          <cell r="L107">
            <v>141</v>
          </cell>
          <cell r="U107">
            <v>151</v>
          </cell>
        </row>
        <row r="108">
          <cell r="G108">
            <v>49</v>
          </cell>
          <cell r="L108">
            <v>74</v>
          </cell>
          <cell r="U108">
            <v>83</v>
          </cell>
        </row>
        <row r="109">
          <cell r="G109">
            <v>68</v>
          </cell>
          <cell r="L109">
            <v>129</v>
          </cell>
          <cell r="U109">
            <v>127</v>
          </cell>
        </row>
        <row r="110">
          <cell r="G110">
            <v>45</v>
          </cell>
          <cell r="L110">
            <v>58</v>
          </cell>
          <cell r="U110">
            <v>62</v>
          </cell>
        </row>
        <row r="111">
          <cell r="G111">
            <v>19</v>
          </cell>
          <cell r="L111">
            <v>32</v>
          </cell>
          <cell r="U111">
            <v>50</v>
          </cell>
        </row>
        <row r="112">
          <cell r="G112">
            <v>6.3</v>
          </cell>
          <cell r="L112">
            <v>6.3</v>
          </cell>
          <cell r="U112">
            <v>6.3</v>
          </cell>
        </row>
        <row r="113">
          <cell r="G113">
            <v>0</v>
          </cell>
          <cell r="L113">
            <v>0</v>
          </cell>
          <cell r="U113">
            <v>0</v>
          </cell>
        </row>
        <row r="114">
          <cell r="G114">
            <v>34</v>
          </cell>
          <cell r="L114">
            <v>61</v>
          </cell>
          <cell r="U114">
            <v>60</v>
          </cell>
        </row>
        <row r="115">
          <cell r="G115">
            <v>16</v>
          </cell>
          <cell r="L115">
            <v>56</v>
          </cell>
          <cell r="U115">
            <v>42</v>
          </cell>
        </row>
        <row r="116">
          <cell r="G116">
            <v>91</v>
          </cell>
          <cell r="L116">
            <v>130</v>
          </cell>
          <cell r="U116">
            <v>150</v>
          </cell>
        </row>
        <row r="117">
          <cell r="G117">
            <v>80</v>
          </cell>
          <cell r="L117">
            <v>113</v>
          </cell>
          <cell r="U117">
            <v>116</v>
          </cell>
        </row>
        <row r="118">
          <cell r="G118">
            <v>29</v>
          </cell>
          <cell r="L118">
            <v>41</v>
          </cell>
          <cell r="U118">
            <v>53</v>
          </cell>
        </row>
        <row r="119">
          <cell r="G119">
            <v>46</v>
          </cell>
          <cell r="L119">
            <v>63</v>
          </cell>
          <cell r="U119">
            <v>48</v>
          </cell>
        </row>
        <row r="122">
          <cell r="G122">
            <v>6.2</v>
          </cell>
          <cell r="L122">
            <v>6.3</v>
          </cell>
          <cell r="U122">
            <v>6.3</v>
          </cell>
        </row>
        <row r="123">
          <cell r="G123">
            <v>75</v>
          </cell>
          <cell r="L123">
            <v>128</v>
          </cell>
          <cell r="U123">
            <v>152</v>
          </cell>
        </row>
        <row r="124">
          <cell r="G124">
            <v>51</v>
          </cell>
          <cell r="L124">
            <v>77</v>
          </cell>
          <cell r="U124">
            <v>107</v>
          </cell>
        </row>
        <row r="125">
          <cell r="G125">
            <v>6.3</v>
          </cell>
          <cell r="L125">
            <v>6.3</v>
          </cell>
          <cell r="U125">
            <v>6.3</v>
          </cell>
        </row>
        <row r="126">
          <cell r="G126">
            <v>112</v>
          </cell>
          <cell r="L126">
            <v>179</v>
          </cell>
          <cell r="U126">
            <v>217</v>
          </cell>
        </row>
        <row r="127">
          <cell r="G127">
            <v>18</v>
          </cell>
          <cell r="L127">
            <v>52</v>
          </cell>
          <cell r="U127">
            <v>22</v>
          </cell>
        </row>
        <row r="128">
          <cell r="G128">
            <v>76</v>
          </cell>
          <cell r="L128">
            <v>138</v>
          </cell>
          <cell r="U128">
            <v>152</v>
          </cell>
        </row>
        <row r="129">
          <cell r="G129">
            <v>6.4</v>
          </cell>
          <cell r="L129">
            <v>6.3</v>
          </cell>
          <cell r="U129">
            <v>6.3</v>
          </cell>
        </row>
        <row r="130">
          <cell r="G130">
            <v>34</v>
          </cell>
          <cell r="L130">
            <v>93</v>
          </cell>
          <cell r="U130">
            <v>54</v>
          </cell>
        </row>
        <row r="131">
          <cell r="G131">
            <v>66</v>
          </cell>
          <cell r="L131">
            <v>125</v>
          </cell>
          <cell r="U131">
            <v>146</v>
          </cell>
        </row>
        <row r="134">
          <cell r="G134">
            <v>6.3</v>
          </cell>
          <cell r="L134">
            <v>6.2</v>
          </cell>
          <cell r="U134">
            <v>6.2</v>
          </cell>
        </row>
        <row r="135">
          <cell r="G135">
            <v>85</v>
          </cell>
          <cell r="L135">
            <v>139</v>
          </cell>
          <cell r="U135">
            <v>169</v>
          </cell>
        </row>
        <row r="136">
          <cell r="G136">
            <v>58</v>
          </cell>
          <cell r="L136">
            <v>69</v>
          </cell>
          <cell r="U136">
            <v>81</v>
          </cell>
        </row>
        <row r="141">
          <cell r="G141">
            <v>6.2</v>
          </cell>
          <cell r="L141">
            <v>6.2</v>
          </cell>
          <cell r="U141">
            <v>6.2</v>
          </cell>
        </row>
        <row r="142">
          <cell r="G142">
            <v>33</v>
          </cell>
          <cell r="L142">
            <v>56</v>
          </cell>
          <cell r="U142">
            <v>49</v>
          </cell>
        </row>
        <row r="143">
          <cell r="G143">
            <v>51</v>
          </cell>
          <cell r="L143">
            <v>72</v>
          </cell>
          <cell r="U143">
            <v>108</v>
          </cell>
        </row>
        <row r="146">
          <cell r="G146">
            <v>6.18</v>
          </cell>
          <cell r="L146">
            <v>6.09</v>
          </cell>
          <cell r="Q146">
            <v>6.12</v>
          </cell>
          <cell r="U146">
            <v>6.17</v>
          </cell>
          <cell r="W146">
            <v>6.22</v>
          </cell>
          <cell r="Y146">
            <v>6.13</v>
          </cell>
        </row>
        <row r="147">
          <cell r="G147">
            <v>94</v>
          </cell>
          <cell r="L147">
            <v>141</v>
          </cell>
          <cell r="Q147">
            <v>141</v>
          </cell>
          <cell r="U147">
            <v>166</v>
          </cell>
          <cell r="W147">
            <v>182</v>
          </cell>
          <cell r="Y147">
            <v>176</v>
          </cell>
        </row>
        <row r="148">
          <cell r="G148">
            <v>6.19</v>
          </cell>
          <cell r="L148">
            <v>6.1</v>
          </cell>
          <cell r="Q148">
            <v>6.13</v>
          </cell>
          <cell r="U148">
            <v>6.17</v>
          </cell>
          <cell r="W148">
            <v>6.23</v>
          </cell>
          <cell r="Y148">
            <v>6.11</v>
          </cell>
        </row>
        <row r="149">
          <cell r="G149">
            <v>36</v>
          </cell>
          <cell r="L149">
            <v>129</v>
          </cell>
          <cell r="Q149">
            <v>135</v>
          </cell>
          <cell r="U149">
            <v>70</v>
          </cell>
          <cell r="W149">
            <v>63</v>
          </cell>
          <cell r="Y149">
            <v>63</v>
          </cell>
        </row>
        <row r="150">
          <cell r="G150">
            <v>6.24</v>
          </cell>
          <cell r="L150">
            <v>6.1</v>
          </cell>
          <cell r="Q150">
            <v>6.15</v>
          </cell>
          <cell r="U150">
            <v>6.2</v>
          </cell>
          <cell r="W150">
            <v>6.24</v>
          </cell>
          <cell r="Y150">
            <v>6.16</v>
          </cell>
        </row>
        <row r="151">
          <cell r="G151">
            <v>38</v>
          </cell>
          <cell r="L151">
            <v>53</v>
          </cell>
          <cell r="Q151">
            <v>57</v>
          </cell>
          <cell r="U151">
            <v>65</v>
          </cell>
          <cell r="W151">
            <v>73</v>
          </cell>
          <cell r="Y151">
            <v>70</v>
          </cell>
        </row>
        <row r="154">
          <cell r="G154">
            <v>6.4</v>
          </cell>
          <cell r="L154">
            <v>6.3</v>
          </cell>
          <cell r="U154">
            <v>6.3</v>
          </cell>
        </row>
        <row r="155">
          <cell r="G155">
            <v>22</v>
          </cell>
          <cell r="L155">
            <v>45</v>
          </cell>
          <cell r="U155">
            <v>61</v>
          </cell>
        </row>
        <row r="156">
          <cell r="G156">
            <v>69</v>
          </cell>
          <cell r="L156">
            <v>111</v>
          </cell>
          <cell r="U156">
            <v>125</v>
          </cell>
        </row>
        <row r="157">
          <cell r="G157">
            <v>54</v>
          </cell>
          <cell r="L157">
            <v>98</v>
          </cell>
          <cell r="U157">
            <v>101</v>
          </cell>
        </row>
        <row r="158">
          <cell r="G158">
            <v>81</v>
          </cell>
          <cell r="L158">
            <v>132</v>
          </cell>
          <cell r="U158">
            <v>152</v>
          </cell>
        </row>
        <row r="159">
          <cell r="G159">
            <v>71</v>
          </cell>
          <cell r="L159">
            <v>104</v>
          </cell>
          <cell r="U159">
            <v>116</v>
          </cell>
        </row>
        <row r="160">
          <cell r="G160">
            <v>6.4</v>
          </cell>
          <cell r="L160">
            <v>6.3</v>
          </cell>
          <cell r="U160">
            <v>6.3</v>
          </cell>
        </row>
        <row r="161">
          <cell r="G161">
            <v>54</v>
          </cell>
          <cell r="L161">
            <v>97</v>
          </cell>
          <cell r="U161">
            <v>136</v>
          </cell>
        </row>
        <row r="162">
          <cell r="G162">
            <v>70</v>
          </cell>
          <cell r="L162">
            <v>125</v>
          </cell>
          <cell r="U162">
            <v>138</v>
          </cell>
        </row>
        <row r="163">
          <cell r="G163">
            <v>61</v>
          </cell>
          <cell r="L163">
            <v>105</v>
          </cell>
          <cell r="U163">
            <v>117</v>
          </cell>
        </row>
        <row r="164">
          <cell r="G164">
            <v>48</v>
          </cell>
          <cell r="L164">
            <v>78</v>
          </cell>
          <cell r="U164">
            <v>98</v>
          </cell>
        </row>
        <row r="167">
          <cell r="G167">
            <v>6.41</v>
          </cell>
          <cell r="L167">
            <v>6.27</v>
          </cell>
          <cell r="Q167">
            <v>6.3</v>
          </cell>
          <cell r="U167">
            <v>6.33</v>
          </cell>
          <cell r="W167">
            <v>6.34</v>
          </cell>
          <cell r="Y167">
            <v>6.39</v>
          </cell>
        </row>
        <row r="168">
          <cell r="G168">
            <v>53.9</v>
          </cell>
          <cell r="L168">
            <v>111</v>
          </cell>
          <cell r="Q168">
            <v>107.97</v>
          </cell>
          <cell r="U168">
            <v>88.06</v>
          </cell>
          <cell r="W168">
            <v>61.53</v>
          </cell>
          <cell r="Y168">
            <v>67.59</v>
          </cell>
        </row>
        <row r="169">
          <cell r="G169">
            <v>111.22</v>
          </cell>
          <cell r="L169">
            <v>173.92</v>
          </cell>
          <cell r="Q169">
            <v>192.26</v>
          </cell>
          <cell r="U169">
            <v>213.93</v>
          </cell>
          <cell r="W169">
            <v>191.62</v>
          </cell>
          <cell r="Y169">
            <v>176.07</v>
          </cell>
        </row>
        <row r="174">
          <cell r="G174">
            <v>6.41</v>
          </cell>
          <cell r="L174">
            <v>6.27</v>
          </cell>
          <cell r="Q174">
            <v>6.3</v>
          </cell>
          <cell r="U174">
            <v>6.33</v>
          </cell>
          <cell r="W174">
            <v>6.34</v>
          </cell>
          <cell r="Y174">
            <v>6.39</v>
          </cell>
        </row>
        <row r="175">
          <cell r="G175">
            <v>86.1</v>
          </cell>
          <cell r="L175">
            <v>174.88</v>
          </cell>
          <cell r="Q175">
            <v>179.09</v>
          </cell>
          <cell r="U175">
            <v>129.06</v>
          </cell>
          <cell r="W175">
            <v>118.63</v>
          </cell>
          <cell r="Y175">
            <v>105.95</v>
          </cell>
        </row>
        <row r="176">
          <cell r="G176">
            <v>12.06</v>
          </cell>
          <cell r="L176">
            <v>25.46</v>
          </cell>
          <cell r="Q176">
            <v>29.95</v>
          </cell>
          <cell r="U176">
            <v>12.84</v>
          </cell>
          <cell r="W176">
            <v>11.61</v>
          </cell>
          <cell r="Y176">
            <v>10.66</v>
          </cell>
        </row>
        <row r="177">
          <cell r="G177">
            <v>97.19</v>
          </cell>
          <cell r="L177">
            <v>170.59</v>
          </cell>
          <cell r="U177">
            <v>188.59</v>
          </cell>
          <cell r="W177">
            <v>165.81</v>
          </cell>
          <cell r="Y177">
            <v>145.18</v>
          </cell>
        </row>
        <row r="180">
          <cell r="G180">
            <v>6.2</v>
          </cell>
          <cell r="L180">
            <v>6.2</v>
          </cell>
          <cell r="U180">
            <v>6.2</v>
          </cell>
        </row>
        <row r="181">
          <cell r="G181">
            <v>37</v>
          </cell>
          <cell r="L181">
            <v>59</v>
          </cell>
          <cell r="U181">
            <v>51</v>
          </cell>
        </row>
        <row r="182">
          <cell r="G182">
            <v>103</v>
          </cell>
          <cell r="L182">
            <v>103</v>
          </cell>
          <cell r="U182">
            <v>132</v>
          </cell>
        </row>
        <row r="183">
          <cell r="G183">
            <v>6.2</v>
          </cell>
          <cell r="L183">
            <v>6.2</v>
          </cell>
          <cell r="U183">
            <v>6.2</v>
          </cell>
        </row>
        <row r="184">
          <cell r="G184">
            <v>110</v>
          </cell>
          <cell r="L184">
            <v>132</v>
          </cell>
          <cell r="U184">
            <v>132</v>
          </cell>
        </row>
        <row r="188">
          <cell r="G188">
            <v>3</v>
          </cell>
          <cell r="L188">
            <v>3</v>
          </cell>
          <cell r="Q188">
            <v>6</v>
          </cell>
          <cell r="U188">
            <v>6</v>
          </cell>
          <cell r="W188">
            <v>3</v>
          </cell>
          <cell r="Y188">
            <v>3</v>
          </cell>
        </row>
        <row r="189">
          <cell r="G189">
            <v>6.24</v>
          </cell>
        </row>
        <row r="190">
          <cell r="G190">
            <v>102</v>
          </cell>
          <cell r="L190">
            <v>186</v>
          </cell>
          <cell r="Q190">
            <v>198</v>
          </cell>
          <cell r="U190">
            <v>222</v>
          </cell>
          <cell r="W190">
            <v>192</v>
          </cell>
          <cell r="Y190">
            <v>180</v>
          </cell>
        </row>
        <row r="191">
          <cell r="G191">
            <v>33</v>
          </cell>
          <cell r="L191">
            <v>81</v>
          </cell>
          <cell r="Q191">
            <v>82</v>
          </cell>
          <cell r="U191">
            <v>69</v>
          </cell>
          <cell r="W191">
            <v>51</v>
          </cell>
          <cell r="Y191">
            <v>45</v>
          </cell>
        </row>
        <row r="193">
          <cell r="G193">
            <v>6.3</v>
          </cell>
          <cell r="L193">
            <v>6.2</v>
          </cell>
          <cell r="U193">
            <v>6.2</v>
          </cell>
        </row>
        <row r="194">
          <cell r="G194">
            <v>36</v>
          </cell>
          <cell r="L194">
            <v>47</v>
          </cell>
          <cell r="U194">
            <v>57</v>
          </cell>
        </row>
        <row r="195">
          <cell r="G195">
            <v>6.2</v>
          </cell>
          <cell r="L195">
            <v>6</v>
          </cell>
          <cell r="U195">
            <v>6.2</v>
          </cell>
        </row>
        <row r="196">
          <cell r="G196">
            <v>17</v>
          </cell>
          <cell r="L196">
            <v>26</v>
          </cell>
          <cell r="U196">
            <v>31</v>
          </cell>
        </row>
        <row r="198">
          <cell r="G198">
            <v>6.3</v>
          </cell>
          <cell r="L198">
            <v>6.2</v>
          </cell>
          <cell r="U198">
            <v>6.2</v>
          </cell>
        </row>
        <row r="199">
          <cell r="G199">
            <v>42</v>
          </cell>
          <cell r="L199">
            <v>67</v>
          </cell>
          <cell r="U199">
            <v>82</v>
          </cell>
        </row>
        <row r="200">
          <cell r="G200">
            <v>46</v>
          </cell>
          <cell r="L200">
            <v>67</v>
          </cell>
          <cell r="U200">
            <v>78</v>
          </cell>
        </row>
        <row r="201">
          <cell r="G201">
            <v>6.2</v>
          </cell>
          <cell r="L201">
            <v>6.1</v>
          </cell>
          <cell r="U201">
            <v>6.2</v>
          </cell>
        </row>
        <row r="202">
          <cell r="G202">
            <v>49</v>
          </cell>
          <cell r="L202">
            <v>74</v>
          </cell>
          <cell r="U202">
            <v>91</v>
          </cell>
        </row>
        <row r="203">
          <cell r="G203">
            <v>104</v>
          </cell>
          <cell r="L203">
            <v>188</v>
          </cell>
          <cell r="U203">
            <v>208</v>
          </cell>
        </row>
        <row r="208">
          <cell r="G208">
            <v>0</v>
          </cell>
          <cell r="L208">
            <v>0</v>
          </cell>
          <cell r="U208">
            <v>0</v>
          </cell>
        </row>
        <row r="209">
          <cell r="G209">
            <v>0</v>
          </cell>
          <cell r="L209">
            <v>0</v>
          </cell>
          <cell r="U209">
            <v>0</v>
          </cell>
        </row>
        <row r="211">
          <cell r="G211">
            <v>6.1</v>
          </cell>
          <cell r="L211">
            <v>6.1</v>
          </cell>
          <cell r="U211">
            <v>6.1</v>
          </cell>
        </row>
        <row r="212">
          <cell r="G212">
            <v>97</v>
          </cell>
          <cell r="L212">
            <v>157</v>
          </cell>
          <cell r="U212">
            <v>161</v>
          </cell>
        </row>
        <row r="213">
          <cell r="G213">
            <v>62</v>
          </cell>
          <cell r="L213">
            <v>81</v>
          </cell>
          <cell r="U213">
            <v>101</v>
          </cell>
        </row>
        <row r="214">
          <cell r="G214">
            <v>37</v>
          </cell>
          <cell r="L214">
            <v>46</v>
          </cell>
          <cell r="U214">
            <v>53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7"/>
  <sheetViews>
    <sheetView tabSelected="1" topLeftCell="A256" workbookViewId="0">
      <selection sqref="A1:Y1"/>
    </sheetView>
  </sheetViews>
  <sheetFormatPr defaultRowHeight="15" x14ac:dyDescent="0.25"/>
  <cols>
    <col min="2" max="4" width="5.28515625" customWidth="1"/>
    <col min="5" max="5" width="5.5703125" customWidth="1"/>
    <col min="6" max="8" width="5.28515625" customWidth="1"/>
    <col min="9" max="9" width="6.140625" customWidth="1"/>
    <col min="10" max="10" width="5.85546875" customWidth="1"/>
    <col min="11" max="13" width="5.28515625" customWidth="1"/>
    <col min="14" max="15" width="5.7109375" customWidth="1"/>
    <col min="16" max="16" width="5.28515625" customWidth="1"/>
    <col min="17" max="17" width="5.5703125" customWidth="1"/>
    <col min="18" max="25" width="5.28515625" customWidth="1"/>
    <col min="26" max="28" width="6.7109375" customWidth="1"/>
  </cols>
  <sheetData>
    <row r="1" spans="1:30" ht="34.5" customHeight="1" x14ac:dyDescent="0.2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</row>
    <row r="2" spans="1:30" ht="0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</row>
    <row r="3" spans="1:30" ht="12" customHeigh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</row>
    <row r="4" spans="1:30" x14ac:dyDescent="0.25">
      <c r="A4" s="6" t="s">
        <v>1</v>
      </c>
      <c r="B4" s="7" t="s">
        <v>2</v>
      </c>
      <c r="C4" s="8"/>
      <c r="D4" s="8"/>
      <c r="E4" s="8"/>
      <c r="F4" s="8"/>
      <c r="G4" s="9"/>
      <c r="H4" s="7" t="s">
        <v>3</v>
      </c>
      <c r="I4" s="8"/>
      <c r="J4" s="8"/>
      <c r="K4" s="8"/>
      <c r="L4" s="8"/>
      <c r="M4" s="9"/>
      <c r="N4" s="7" t="s">
        <v>4</v>
      </c>
      <c r="O4" s="8"/>
      <c r="P4" s="8"/>
      <c r="Q4" s="8"/>
      <c r="R4" s="8"/>
      <c r="S4" s="9"/>
      <c r="T4" s="7" t="s">
        <v>5</v>
      </c>
      <c r="U4" s="8"/>
      <c r="V4" s="8"/>
      <c r="W4" s="8"/>
      <c r="X4" s="8"/>
      <c r="Y4" s="9"/>
    </row>
    <row r="5" spans="1:30" x14ac:dyDescent="0.25">
      <c r="A5" s="6"/>
      <c r="B5" s="10" t="str">
        <f>'[1]Замеры РП'!$E$4</f>
        <v>4.00</v>
      </c>
      <c r="C5" s="10" t="str">
        <f>'[1]Замеры РП'!$F$4</f>
        <v>9.00</v>
      </c>
      <c r="D5" s="10" t="str">
        <f>'[1]Замеры РП'!$G$4</f>
        <v>14.00</v>
      </c>
      <c r="E5" s="10" t="str">
        <f>'[1]Замеры РП'!$H$4</f>
        <v>18.00</v>
      </c>
      <c r="F5" s="10" t="str">
        <f>'[1]Замеры РП'!$I$4</f>
        <v>20.00</v>
      </c>
      <c r="G5" s="10" t="str">
        <f>'[1]Замеры РП'!$J$4</f>
        <v>22.00</v>
      </c>
      <c r="H5" s="10" t="str">
        <f>'[1]Замеры РП'!$E$4</f>
        <v>4.00</v>
      </c>
      <c r="I5" s="10" t="str">
        <f>'[1]Замеры РП'!$F$4</f>
        <v>9.00</v>
      </c>
      <c r="J5" s="10" t="str">
        <f>'[1]Замеры РП'!$G$4</f>
        <v>14.00</v>
      </c>
      <c r="K5" s="10" t="str">
        <f>'[1]Замеры РП'!$H$4</f>
        <v>18.00</v>
      </c>
      <c r="L5" s="10" t="str">
        <f>'[1]Замеры РП'!$I$4</f>
        <v>20.00</v>
      </c>
      <c r="M5" s="10" t="str">
        <f>'[1]Замеры РП'!$J$4</f>
        <v>22.00</v>
      </c>
      <c r="N5" s="10" t="str">
        <f>'[1]Замеры РП'!$E$4</f>
        <v>4.00</v>
      </c>
      <c r="O5" s="10" t="str">
        <f>'[1]Замеры РП'!$F$4</f>
        <v>9.00</v>
      </c>
      <c r="P5" s="10" t="str">
        <f>'[1]Замеры РП'!$G$4</f>
        <v>14.00</v>
      </c>
      <c r="Q5" s="10" t="str">
        <f>'[1]Замеры РП'!$H$4</f>
        <v>18.00</v>
      </c>
      <c r="R5" s="10" t="str">
        <f>'[1]Замеры РП'!$I$4</f>
        <v>20.00</v>
      </c>
      <c r="S5" s="10" t="str">
        <f>'[1]Замеры РП'!$J$4</f>
        <v>22.00</v>
      </c>
      <c r="T5" s="10" t="str">
        <f>'[1]Замеры РП'!$E$4</f>
        <v>4.00</v>
      </c>
      <c r="U5" s="10" t="str">
        <f>'[1]Замеры РП'!$F$4</f>
        <v>9.00</v>
      </c>
      <c r="V5" s="10" t="str">
        <f>'[1]Замеры РП'!$G$4</f>
        <v>14.00</v>
      </c>
      <c r="W5" s="10" t="str">
        <f>'[1]Замеры РП'!$H$4</f>
        <v>18.00</v>
      </c>
      <c r="X5" s="10" t="str">
        <f>'[1]Замеры РП'!$I$4</f>
        <v>20.00</v>
      </c>
      <c r="Y5" s="10" t="str">
        <f>'[1]Замеры РП'!$J$4</f>
        <v>22.00</v>
      </c>
    </row>
    <row r="6" spans="1:30" x14ac:dyDescent="0.25">
      <c r="A6" s="11" t="s">
        <v>6</v>
      </c>
      <c r="B6" s="11">
        <f>'[1]Замеры ИСК'!G7</f>
        <v>71</v>
      </c>
      <c r="C6" s="11">
        <f>'[1]Замеры ИСК'!L7</f>
        <v>99</v>
      </c>
      <c r="D6" s="11">
        <f>'[1]Замеры ИСК'!Q7</f>
        <v>126</v>
      </c>
      <c r="E6" s="11">
        <f>'[1]Замеры ИСК'!U7</f>
        <v>142</v>
      </c>
      <c r="F6" s="11">
        <f>'[1]Замеры ИСК'!W7</f>
        <v>133</v>
      </c>
      <c r="G6" s="11">
        <f>'[1]Замеры ИСК'!Y7</f>
        <v>108</v>
      </c>
      <c r="H6" s="11">
        <f>'[1]Замеры ИСК'!G8</f>
        <v>158</v>
      </c>
      <c r="I6" s="11">
        <f>'[1]Замеры ИСК'!L8</f>
        <v>225</v>
      </c>
      <c r="J6" s="11">
        <f>'[1]Замеры ИСК'!Q8</f>
        <v>215</v>
      </c>
      <c r="K6" s="11">
        <f>'[1]Замеры ИСК'!U8</f>
        <v>240</v>
      </c>
      <c r="L6" s="11">
        <f>'[1]Замеры ИСК'!W8</f>
        <v>252</v>
      </c>
      <c r="M6" s="11">
        <f>'[1]Замеры ИСК'!Y8</f>
        <v>237</v>
      </c>
      <c r="N6" s="11">
        <f>'[1]Замеры ИСК'!G12</f>
        <v>104</v>
      </c>
      <c r="O6" s="11">
        <f>'[1]Замеры ИСК'!L12</f>
        <v>169</v>
      </c>
      <c r="P6" s="11">
        <f>'[1]Замеры ИСК'!Q12</f>
        <v>175</v>
      </c>
      <c r="Q6" s="11">
        <f>'[1]Замеры ИСК'!U12</f>
        <v>171</v>
      </c>
      <c r="R6" s="11">
        <f>'[1]Замеры ИСК'!W12</f>
        <v>165</v>
      </c>
      <c r="S6" s="11">
        <f>'[1]Замеры ИСК'!Y12</f>
        <v>158</v>
      </c>
      <c r="T6" s="12">
        <f>'[1]Замеры ИСК'!G13</f>
        <v>9</v>
      </c>
      <c r="U6" s="12">
        <f>'[1]Замеры ИСК'!L13</f>
        <v>12</v>
      </c>
      <c r="V6" s="12">
        <f>'[1]Замеры ИСК'!Q13</f>
        <v>16</v>
      </c>
      <c r="W6" s="12">
        <f>'[1]Замеры ИСК'!U13</f>
        <v>19</v>
      </c>
      <c r="X6" s="12">
        <f>'[1]Замеры ИСК'!W13</f>
        <v>19</v>
      </c>
      <c r="Y6" s="12">
        <f>'[1]Замеры ИСК'!Y13</f>
        <v>17</v>
      </c>
    </row>
    <row r="7" spans="1:30" x14ac:dyDescent="0.25">
      <c r="A7" s="11" t="s">
        <v>7</v>
      </c>
      <c r="B7" s="11">
        <f>'[1]Замеры ИСК'!G6</f>
        <v>6.4</v>
      </c>
      <c r="C7" s="11">
        <f>'[1]Замеры ИСК'!L6</f>
        <v>6.28</v>
      </c>
      <c r="D7" s="11">
        <f>'[1]Замеры ИСК'!Q6</f>
        <v>6.29</v>
      </c>
      <c r="E7" s="11">
        <f>'[1]Замеры ИСК'!U6</f>
        <v>6.33</v>
      </c>
      <c r="F7" s="11">
        <f>'[1]Замеры ИСК'!W6</f>
        <v>6.4</v>
      </c>
      <c r="G7" s="11">
        <f>'[1]Замеры ИСК'!Y6</f>
        <v>6.33</v>
      </c>
      <c r="H7" s="11">
        <f>'[1]Замеры ИСК'!G6</f>
        <v>6.4</v>
      </c>
      <c r="I7" s="11">
        <f>'[1]Замеры ИСК'!L6</f>
        <v>6.28</v>
      </c>
      <c r="J7" s="11">
        <f>'[1]Замеры ИСК'!Q6</f>
        <v>6.29</v>
      </c>
      <c r="K7" s="11">
        <f>'[1]Замеры ИСК'!U6</f>
        <v>6.33</v>
      </c>
      <c r="L7" s="11">
        <f>'[1]Замеры ИСК'!W6</f>
        <v>6.4</v>
      </c>
      <c r="M7" s="11">
        <f>'[1]Замеры ИСК'!Y6</f>
        <v>6.33</v>
      </c>
      <c r="N7" s="11">
        <f>'[1]Замеры ИСК'!G10</f>
        <v>6.4</v>
      </c>
      <c r="O7" s="11">
        <f>'[1]Замеры ИСК'!L10</f>
        <v>6.29</v>
      </c>
      <c r="P7" s="11">
        <f>'[1]Замеры ИСК'!Q10</f>
        <v>6.31</v>
      </c>
      <c r="Q7" s="11">
        <f>'[1]Замеры ИСК'!U10</f>
        <v>6.35</v>
      </c>
      <c r="R7" s="11">
        <f>'[1]Замеры ИСК'!W10</f>
        <v>6.4</v>
      </c>
      <c r="S7" s="11">
        <f>'[1]Замеры ИСК'!Y10</f>
        <v>6.33</v>
      </c>
      <c r="T7" s="11">
        <f>'[1]Замеры ИСК'!G10</f>
        <v>6.4</v>
      </c>
      <c r="U7" s="11">
        <f>'[1]Замеры ИСК'!L10</f>
        <v>6.29</v>
      </c>
      <c r="V7" s="11">
        <f>'[1]Замеры ИСК'!Q10</f>
        <v>6.31</v>
      </c>
      <c r="W7" s="11">
        <f>'[1]Замеры ИСК'!U10</f>
        <v>6.35</v>
      </c>
      <c r="X7" s="11">
        <f>'[1]Замеры ИСК'!W10</f>
        <v>6.4</v>
      </c>
      <c r="Y7" s="11">
        <f>'[1]Замеры ИСК'!Y10</f>
        <v>6.33</v>
      </c>
    </row>
    <row r="8" spans="1:30" x14ac:dyDescent="0.25">
      <c r="A8" s="11" t="s">
        <v>8</v>
      </c>
      <c r="B8" s="13">
        <f>1.732*B7*(B6/1000)*0.8</f>
        <v>0.62961664000000006</v>
      </c>
      <c r="C8" s="13">
        <f t="shared" ref="C8:Y8" si="0">1.732*C7*(C6/1000)*0.8</f>
        <v>0.86145523200000018</v>
      </c>
      <c r="D8" s="13">
        <f t="shared" si="0"/>
        <v>1.0981434240000001</v>
      </c>
      <c r="E8" s="13">
        <f t="shared" si="0"/>
        <v>1.245460416</v>
      </c>
      <c r="F8" s="13">
        <f t="shared" si="0"/>
        <v>1.1794227200000003</v>
      </c>
      <c r="G8" s="13">
        <f t="shared" si="0"/>
        <v>0.94725158399999998</v>
      </c>
      <c r="H8" s="13">
        <f t="shared" si="0"/>
        <v>1.4011187200000004</v>
      </c>
      <c r="I8" s="13">
        <f t="shared" si="0"/>
        <v>1.9578528000000004</v>
      </c>
      <c r="J8" s="13">
        <f t="shared" si="0"/>
        <v>1.8738161600000003</v>
      </c>
      <c r="K8" s="13">
        <f t="shared" si="0"/>
        <v>2.1050035199999999</v>
      </c>
      <c r="L8" s="13">
        <f t="shared" si="0"/>
        <v>2.2346956800000006</v>
      </c>
      <c r="M8" s="13">
        <f t="shared" si="0"/>
        <v>2.0786909759999999</v>
      </c>
      <c r="N8" s="13">
        <f t="shared" si="0"/>
        <v>0.92225536000000019</v>
      </c>
      <c r="O8" s="13">
        <f t="shared" si="0"/>
        <v>1.4729066560000001</v>
      </c>
      <c r="P8" s="13">
        <f t="shared" si="0"/>
        <v>1.5300487999999999</v>
      </c>
      <c r="Q8" s="13">
        <f t="shared" si="0"/>
        <v>1.5045537600000001</v>
      </c>
      <c r="R8" s="13">
        <f t="shared" si="0"/>
        <v>1.4631936000000003</v>
      </c>
      <c r="S8" s="13">
        <f t="shared" si="0"/>
        <v>1.385793984</v>
      </c>
      <c r="T8" s="13">
        <f t="shared" si="0"/>
        <v>7.9810560000000016E-2</v>
      </c>
      <c r="U8" s="13">
        <f t="shared" si="0"/>
        <v>0.10458508800000002</v>
      </c>
      <c r="V8" s="13">
        <f t="shared" si="0"/>
        <v>0.139890176</v>
      </c>
      <c r="W8" s="13">
        <f t="shared" si="0"/>
        <v>0.16717263999999998</v>
      </c>
      <c r="X8" s="13">
        <f t="shared" si="0"/>
        <v>0.16848896000000002</v>
      </c>
      <c r="Y8" s="13">
        <f t="shared" si="0"/>
        <v>0.14910441599999999</v>
      </c>
    </row>
    <row r="9" spans="1:30" x14ac:dyDescent="0.25">
      <c r="A9" s="6" t="s">
        <v>1</v>
      </c>
      <c r="B9" s="7" t="s">
        <v>9</v>
      </c>
      <c r="C9" s="8"/>
      <c r="D9" s="8"/>
      <c r="E9" s="8"/>
      <c r="F9" s="8"/>
      <c r="G9" s="9"/>
      <c r="H9" s="7" t="s">
        <v>10</v>
      </c>
      <c r="I9" s="8"/>
      <c r="J9" s="8"/>
      <c r="K9" s="8"/>
      <c r="L9" s="8"/>
      <c r="M9" s="9"/>
      <c r="N9" s="7" t="s">
        <v>11</v>
      </c>
      <c r="O9" s="8"/>
      <c r="P9" s="8"/>
      <c r="Q9" s="8"/>
      <c r="R9" s="8"/>
      <c r="S9" s="9"/>
      <c r="T9" s="14"/>
      <c r="U9" s="14"/>
      <c r="V9" s="14"/>
      <c r="W9" s="14"/>
      <c r="X9" s="14"/>
      <c r="Y9" s="14"/>
      <c r="Z9" s="14"/>
      <c r="AA9" s="14"/>
      <c r="AB9" s="14"/>
    </row>
    <row r="10" spans="1:30" x14ac:dyDescent="0.25">
      <c r="A10" s="6"/>
      <c r="B10" s="10" t="str">
        <f>'[1]Замеры РП'!$E$4</f>
        <v>4.00</v>
      </c>
      <c r="C10" s="10" t="str">
        <f>'[1]Замеры РП'!$F$4</f>
        <v>9.00</v>
      </c>
      <c r="D10" s="10" t="str">
        <f>'[1]Замеры РП'!$G$4</f>
        <v>14.00</v>
      </c>
      <c r="E10" s="10" t="str">
        <f>'[1]Замеры РП'!$H$4</f>
        <v>18.00</v>
      </c>
      <c r="F10" s="10" t="str">
        <f>'[1]Замеры РП'!$I$4</f>
        <v>20.00</v>
      </c>
      <c r="G10" s="10" t="str">
        <f>'[1]Замеры РП'!$J$4</f>
        <v>22.00</v>
      </c>
      <c r="H10" s="10" t="str">
        <f>'[1]Замеры РП'!$E$4</f>
        <v>4.00</v>
      </c>
      <c r="I10" s="10" t="str">
        <f>'[1]Замеры РП'!$F$4</f>
        <v>9.00</v>
      </c>
      <c r="J10" s="10" t="str">
        <f>'[1]Замеры РП'!$G$4</f>
        <v>14.00</v>
      </c>
      <c r="K10" s="10" t="str">
        <f>'[1]Замеры РП'!$H$4</f>
        <v>18.00</v>
      </c>
      <c r="L10" s="10" t="str">
        <f>'[1]Замеры РП'!$I$4</f>
        <v>20.00</v>
      </c>
      <c r="M10" s="10" t="str">
        <f>'[1]Замеры РП'!$J$4</f>
        <v>22.00</v>
      </c>
      <c r="N10" s="10" t="str">
        <f>'[1]Замеры РП'!$E$4</f>
        <v>4.00</v>
      </c>
      <c r="O10" s="10" t="str">
        <f>'[1]Замеры РП'!$F$4</f>
        <v>9.00</v>
      </c>
      <c r="P10" s="10" t="str">
        <f>'[1]Замеры РП'!$G$4</f>
        <v>14.00</v>
      </c>
      <c r="Q10" s="10" t="str">
        <f>'[1]Замеры РП'!$H$4</f>
        <v>18.00</v>
      </c>
      <c r="R10" s="10" t="str">
        <f>'[1]Замеры РП'!$I$4</f>
        <v>20.00</v>
      </c>
      <c r="S10" s="10" t="str">
        <f>'[1]Замеры РП'!$J$4</f>
        <v>22.00</v>
      </c>
      <c r="T10" s="14"/>
      <c r="U10" s="14"/>
      <c r="V10" s="14"/>
      <c r="W10" s="14"/>
      <c r="X10" s="14"/>
      <c r="Y10" s="14"/>
      <c r="Z10" s="14"/>
      <c r="AA10" s="14"/>
      <c r="AB10" s="14"/>
    </row>
    <row r="11" spans="1:30" x14ac:dyDescent="0.25">
      <c r="A11" s="11" t="s">
        <v>6</v>
      </c>
      <c r="B11" s="11">
        <f>'[1]Замеры ИСК'!G17</f>
        <v>0</v>
      </c>
      <c r="C11" s="11">
        <f>'[1]Замеры ИСК'!L17</f>
        <v>3</v>
      </c>
      <c r="D11" s="11">
        <f>'[1]Замеры ИСК'!Q17</f>
        <v>3</v>
      </c>
      <c r="E11" s="11">
        <f>'[1]Замеры ИСК'!U17</f>
        <v>3</v>
      </c>
      <c r="F11" s="11">
        <f>'[1]Замеры ИСК'!W17</f>
        <v>1</v>
      </c>
      <c r="G11" s="11">
        <f>'[1]Замеры ИСК'!Y17</f>
        <v>0</v>
      </c>
      <c r="H11" s="11">
        <f>'[1]Замеры ИСК'!G15</f>
        <v>106</v>
      </c>
      <c r="I11" s="11">
        <f>'[1]Замеры ИСК'!L15</f>
        <v>145</v>
      </c>
      <c r="J11" s="11">
        <f>'[1]Замеры ИСК'!Q15</f>
        <v>162</v>
      </c>
      <c r="K11" s="15">
        <f>'[1]Замеры ИСК'!U15</f>
        <v>153</v>
      </c>
      <c r="L11" s="15">
        <f>'[1]Замеры ИСК'!W15</f>
        <v>147</v>
      </c>
      <c r="M11" s="15">
        <f>'[1]Замеры ИСК'!Y15</f>
        <v>144</v>
      </c>
      <c r="N11" s="11">
        <f>'[1]Замеры ИСК'!G11</f>
        <v>79</v>
      </c>
      <c r="O11" s="15">
        <f>'[1]Замеры ИСК'!L11</f>
        <v>109</v>
      </c>
      <c r="P11" s="15">
        <f>'[1]Замеры ИСК'!Q11</f>
        <v>119</v>
      </c>
      <c r="Q11" s="15">
        <f>'[1]Замеры ИСК'!U11</f>
        <v>120</v>
      </c>
      <c r="R11" s="15">
        <f>'[1]Замеры ИСК'!W11</f>
        <v>117</v>
      </c>
      <c r="S11" s="15">
        <f>'[1]Замеры ИСК'!Y11</f>
        <v>108</v>
      </c>
      <c r="W11" s="14"/>
      <c r="X11" s="14"/>
      <c r="Y11" s="14"/>
      <c r="Z11" s="14"/>
      <c r="AA11" s="14"/>
      <c r="AB11" s="14"/>
    </row>
    <row r="12" spans="1:30" x14ac:dyDescent="0.25">
      <c r="A12" s="11" t="s">
        <v>7</v>
      </c>
      <c r="B12" s="11">
        <f>'[1]Замеры ИСК'!G16</f>
        <v>6.4</v>
      </c>
      <c r="C12" s="11">
        <f>'[1]Замеры ИСК'!L16</f>
        <v>6.3</v>
      </c>
      <c r="D12" s="11">
        <f>'[1]Замеры ИСК'!Q16</f>
        <v>6.3</v>
      </c>
      <c r="E12" s="11">
        <f>'[1]Замеры ИСК'!U16</f>
        <v>6.3</v>
      </c>
      <c r="F12" s="11">
        <f>'[1]Замеры ИСК'!W16</f>
        <v>6.3</v>
      </c>
      <c r="G12" s="11">
        <f>'[1]Замеры ИСК'!Y16</f>
        <v>6.4</v>
      </c>
      <c r="H12" s="11">
        <f>'[1]Замеры ИСК'!G14</f>
        <v>6.41</v>
      </c>
      <c r="I12" s="11">
        <f>'[1]Замеры ИСК'!L14</f>
        <v>6.26</v>
      </c>
      <c r="J12" s="11">
        <f>'[1]Замеры ИСК'!Q14</f>
        <v>6.28</v>
      </c>
      <c r="K12" s="15">
        <f>'[1]Замеры ИСК'!U14</f>
        <v>6.36</v>
      </c>
      <c r="L12" s="15">
        <f>'[1]Замеры ИСК'!W14</f>
        <v>6.41</v>
      </c>
      <c r="M12" s="15">
        <f>'[1]Замеры ИСК'!Y14</f>
        <v>6.34</v>
      </c>
      <c r="N12" s="11">
        <f>'[1]Замеры ИСК'!G10</f>
        <v>6.4</v>
      </c>
      <c r="O12" s="11">
        <f>'[1]Замеры ИСК'!L10</f>
        <v>6.29</v>
      </c>
      <c r="P12" s="11">
        <f>'[1]Замеры ИСК'!Q10</f>
        <v>6.31</v>
      </c>
      <c r="Q12" s="15">
        <f>'[1]Замеры ИСК'!U10</f>
        <v>6.35</v>
      </c>
      <c r="R12" s="15">
        <f>'[1]Замеры ИСК'!W10</f>
        <v>6.4</v>
      </c>
      <c r="S12" s="15">
        <f>'[1]Замеры ИСК'!Y10</f>
        <v>6.33</v>
      </c>
      <c r="W12" s="14"/>
      <c r="X12" s="14"/>
      <c r="Y12" s="14"/>
      <c r="Z12" s="14"/>
      <c r="AA12" s="14"/>
      <c r="AB12" s="14"/>
    </row>
    <row r="13" spans="1:30" x14ac:dyDescent="0.25">
      <c r="A13" s="11" t="s">
        <v>8</v>
      </c>
      <c r="B13" s="13">
        <f t="shared" ref="B13:S13" si="1">1.732*B12*(B11/1000)*0.8</f>
        <v>0</v>
      </c>
      <c r="C13" s="13">
        <f t="shared" si="1"/>
        <v>2.6187840000000004E-2</v>
      </c>
      <c r="D13" s="13">
        <f t="shared" si="1"/>
        <v>2.6187840000000004E-2</v>
      </c>
      <c r="E13" s="13">
        <f t="shared" si="1"/>
        <v>2.6187840000000004E-2</v>
      </c>
      <c r="F13" s="13">
        <f t="shared" si="1"/>
        <v>8.7292800000000007E-3</v>
      </c>
      <c r="G13" s="13">
        <f t="shared" si="1"/>
        <v>0</v>
      </c>
      <c r="H13" s="13">
        <f t="shared" si="1"/>
        <v>0.94145977599999997</v>
      </c>
      <c r="I13" s="13">
        <f t="shared" si="1"/>
        <v>1.2577091199999999</v>
      </c>
      <c r="J13" s="13">
        <f t="shared" si="1"/>
        <v>1.4096540160000002</v>
      </c>
      <c r="K13" s="13">
        <f t="shared" si="1"/>
        <v>1.3482996480000002</v>
      </c>
      <c r="L13" s="13">
        <f t="shared" si="1"/>
        <v>1.3056093119999999</v>
      </c>
      <c r="M13" s="13">
        <f t="shared" si="1"/>
        <v>1.264997376</v>
      </c>
      <c r="N13" s="13">
        <f t="shared" si="1"/>
        <v>0.70055936000000019</v>
      </c>
      <c r="O13" s="13">
        <f t="shared" si="1"/>
        <v>0.94998121599999996</v>
      </c>
      <c r="P13" s="13">
        <f t="shared" si="1"/>
        <v>1.0404331840000001</v>
      </c>
      <c r="Q13" s="13">
        <f t="shared" si="1"/>
        <v>1.0558272</v>
      </c>
      <c r="R13" s="13">
        <f t="shared" si="1"/>
        <v>1.0375372800000002</v>
      </c>
      <c r="S13" s="13">
        <f t="shared" si="1"/>
        <v>0.94725158399999998</v>
      </c>
      <c r="W13" s="14"/>
      <c r="X13" s="14"/>
      <c r="Y13" s="14"/>
      <c r="Z13" s="14"/>
      <c r="AA13" s="14"/>
      <c r="AB13" s="14"/>
    </row>
    <row r="14" spans="1:30" x14ac:dyDescent="0.25">
      <c r="A14" s="16"/>
      <c r="B14" s="17"/>
      <c r="C14" s="17"/>
      <c r="D14" s="17"/>
      <c r="E14" s="17"/>
      <c r="F14" s="17"/>
      <c r="G14" s="17"/>
      <c r="H14" s="14"/>
      <c r="I14" s="14"/>
      <c r="J14" s="14"/>
      <c r="K14" s="14"/>
      <c r="L14" s="14"/>
      <c r="M14" s="14"/>
      <c r="N14" s="18"/>
      <c r="O14" s="19"/>
      <c r="P14" s="14"/>
      <c r="Q14" s="14"/>
      <c r="R14" s="14"/>
      <c r="S14" s="14"/>
      <c r="T14" s="18"/>
      <c r="U14" s="20"/>
      <c r="V14" s="14"/>
      <c r="W14" s="14"/>
      <c r="X14" s="14"/>
      <c r="Y14" s="14"/>
      <c r="Z14" s="14"/>
      <c r="AA14" s="14"/>
      <c r="AB14" s="14"/>
    </row>
    <row r="15" spans="1:30" x14ac:dyDescent="0.25">
      <c r="A15" s="21" t="s">
        <v>12</v>
      </c>
      <c r="B15" s="18" t="s">
        <v>13</v>
      </c>
      <c r="C15" s="22" t="str">
        <f>'[1]Замеры РП'!$E$4</f>
        <v>4.00</v>
      </c>
      <c r="D15" s="18" t="s">
        <v>14</v>
      </c>
      <c r="E15" s="23">
        <f>B6+H6+N6+H11+B11+T6+N11</f>
        <v>527</v>
      </c>
      <c r="F15" s="14" t="s">
        <v>15</v>
      </c>
      <c r="G15" s="14"/>
      <c r="H15" s="18" t="s">
        <v>16</v>
      </c>
      <c r="I15" s="24">
        <f>B8+H8+N8+T8+H13+B13+N13</f>
        <v>4.6748204160000011</v>
      </c>
      <c r="J15" s="14" t="s">
        <v>17</v>
      </c>
      <c r="O15" s="19"/>
      <c r="P15" s="14"/>
      <c r="Q15" s="14"/>
      <c r="R15" s="14"/>
      <c r="S15" s="14"/>
      <c r="T15" s="18"/>
      <c r="U15" s="20"/>
      <c r="V15" s="14"/>
      <c r="W15" s="14"/>
      <c r="X15" s="14"/>
      <c r="Y15" s="14"/>
      <c r="Z15" s="14"/>
      <c r="AA15" s="14"/>
      <c r="AB15" s="14"/>
    </row>
    <row r="16" spans="1:30" x14ac:dyDescent="0.25">
      <c r="A16" s="14"/>
      <c r="B16" s="18" t="s">
        <v>13</v>
      </c>
      <c r="C16" s="22" t="str">
        <f>'[1]Замеры РП'!$F$4</f>
        <v>9.00</v>
      </c>
      <c r="D16" s="18" t="s">
        <v>14</v>
      </c>
      <c r="E16" s="25">
        <f>C6+I6+O6+U6+I11+C11+O11</f>
        <v>762</v>
      </c>
      <c r="F16" s="14" t="s">
        <v>15</v>
      </c>
      <c r="G16" s="14"/>
      <c r="H16" s="18" t="s">
        <v>16</v>
      </c>
      <c r="I16" s="24">
        <f>C8+I8+O8+U8+I13+C13+O13</f>
        <v>6.6306779520000019</v>
      </c>
      <c r="J16" s="14" t="s">
        <v>17</v>
      </c>
      <c r="O16" s="19"/>
      <c r="P16" s="14"/>
      <c r="Q16" s="14"/>
      <c r="R16" s="14"/>
      <c r="S16" s="14"/>
      <c r="T16" s="18"/>
      <c r="U16" s="20"/>
      <c r="V16" s="14"/>
      <c r="W16" s="14"/>
      <c r="X16" s="14"/>
      <c r="Y16" s="14"/>
      <c r="Z16" s="14"/>
      <c r="AA16" s="14"/>
      <c r="AB16" s="14"/>
    </row>
    <row r="17" spans="1:28" x14ac:dyDescent="0.25">
      <c r="A17" s="14"/>
      <c r="B17" s="18" t="s">
        <v>13</v>
      </c>
      <c r="C17" s="22" t="str">
        <f>'[1]Замеры РП'!G4</f>
        <v>14.00</v>
      </c>
      <c r="D17" s="18" t="s">
        <v>14</v>
      </c>
      <c r="E17" s="25">
        <f>D6+J6+P6+V6+D11+J11+P11</f>
        <v>816</v>
      </c>
      <c r="F17" s="14" t="s">
        <v>15</v>
      </c>
      <c r="G17" s="14"/>
      <c r="H17" s="18" t="s">
        <v>18</v>
      </c>
      <c r="I17" s="24">
        <f>D8+J8+P8+V8+D13+J13+P13</f>
        <v>7.1181736000000004</v>
      </c>
      <c r="J17" s="14" t="s">
        <v>17</v>
      </c>
      <c r="O17" s="19"/>
      <c r="P17" s="14"/>
      <c r="Q17" s="14"/>
      <c r="R17" s="14"/>
      <c r="S17" s="14"/>
      <c r="T17" s="18"/>
      <c r="U17" s="20"/>
      <c r="V17" s="14"/>
      <c r="W17" s="14"/>
      <c r="X17" s="14"/>
      <c r="Y17" s="14"/>
      <c r="Z17" s="14"/>
      <c r="AA17" s="14"/>
      <c r="AB17" s="14"/>
    </row>
    <row r="18" spans="1:28" x14ac:dyDescent="0.25">
      <c r="A18" s="14"/>
      <c r="B18" s="18" t="s">
        <v>13</v>
      </c>
      <c r="C18" s="22" t="s">
        <v>19</v>
      </c>
      <c r="D18" s="26" t="s">
        <v>14</v>
      </c>
      <c r="E18" s="27">
        <f>E6+K6+Q6+W6+E11+Q11</f>
        <v>695</v>
      </c>
      <c r="F18" s="14" t="s">
        <v>15</v>
      </c>
      <c r="G18" s="28"/>
      <c r="H18" s="18" t="s">
        <v>16</v>
      </c>
      <c r="I18" s="24">
        <f>E8+K8+Q8+W8+E13+K13+Q13</f>
        <v>7.4525050240000006</v>
      </c>
      <c r="J18" s="14" t="s">
        <v>17</v>
      </c>
      <c r="O18" s="19"/>
      <c r="P18" s="14"/>
      <c r="Q18" s="14"/>
      <c r="R18" s="14"/>
      <c r="S18" s="14"/>
      <c r="T18" s="18"/>
      <c r="U18" s="20"/>
      <c r="V18" s="14"/>
      <c r="W18" s="14"/>
      <c r="X18" s="14"/>
      <c r="Y18" s="14"/>
      <c r="Z18" s="14"/>
      <c r="AA18" s="14"/>
      <c r="AB18" s="14"/>
    </row>
    <row r="19" spans="1:28" x14ac:dyDescent="0.25">
      <c r="A19" s="16"/>
      <c r="B19" s="29" t="s">
        <v>13</v>
      </c>
      <c r="C19" s="21" t="str">
        <f>'[1]Замеры РП'!I4</f>
        <v>20.00</v>
      </c>
      <c r="D19" s="26" t="s">
        <v>14</v>
      </c>
      <c r="E19" s="30">
        <f>F6+L6+R6+X6+F11+L11+R11</f>
        <v>834</v>
      </c>
      <c r="F19" s="28" t="s">
        <v>20</v>
      </c>
      <c r="G19" s="28"/>
      <c r="H19" s="29" t="s">
        <v>18</v>
      </c>
      <c r="I19" s="31">
        <f>F8+L8+R8+X8+F13+L13+R13</f>
        <v>7.3976768320000019</v>
      </c>
      <c r="J19" s="14" t="s">
        <v>17</v>
      </c>
      <c r="O19" s="19"/>
      <c r="P19" s="14"/>
      <c r="Q19" s="14"/>
      <c r="R19" s="14"/>
      <c r="S19" s="14"/>
      <c r="T19" s="18"/>
      <c r="U19" s="20"/>
      <c r="V19" s="14"/>
      <c r="W19" s="14"/>
      <c r="X19" s="14"/>
      <c r="Y19" s="14"/>
      <c r="Z19" s="14"/>
      <c r="AA19" s="14"/>
      <c r="AB19" s="14"/>
    </row>
    <row r="20" spans="1:28" x14ac:dyDescent="0.25">
      <c r="A20" s="16"/>
      <c r="B20" s="29" t="s">
        <v>13</v>
      </c>
      <c r="C20" s="21" t="str">
        <f>'[1]Замеры РП'!J4</f>
        <v>22.00</v>
      </c>
      <c r="D20" s="29" t="s">
        <v>14</v>
      </c>
      <c r="E20" s="32">
        <f>G6+M6+S6+Y6+G11+M11+S11</f>
        <v>772</v>
      </c>
      <c r="F20" s="28" t="s">
        <v>20</v>
      </c>
      <c r="G20" s="28"/>
      <c r="H20" s="29" t="s">
        <v>18</v>
      </c>
      <c r="I20" s="31">
        <f>G8+M8+S8+Y8+G13+M13+S13</f>
        <v>6.7730899200000003</v>
      </c>
      <c r="J20" s="28" t="s">
        <v>17</v>
      </c>
      <c r="O20" s="19"/>
      <c r="P20" s="14"/>
      <c r="Q20" s="14"/>
      <c r="R20" s="14"/>
      <c r="S20" s="14"/>
      <c r="T20" s="18"/>
      <c r="U20" s="20"/>
      <c r="V20" s="14"/>
      <c r="W20" s="14"/>
      <c r="X20" s="14"/>
      <c r="Y20" s="14"/>
      <c r="Z20" s="14"/>
      <c r="AA20" s="14"/>
      <c r="AB20" s="14"/>
    </row>
    <row r="21" spans="1:28" s="42" customFormat="1" x14ac:dyDescent="0.25">
      <c r="A21" s="33"/>
      <c r="B21" s="34"/>
      <c r="C21" s="35"/>
      <c r="D21" s="34"/>
      <c r="E21" s="36"/>
      <c r="F21" s="37"/>
      <c r="G21" s="38"/>
      <c r="H21" s="34"/>
      <c r="I21" s="39"/>
      <c r="J21" s="37"/>
      <c r="K21" s="37"/>
      <c r="L21" s="37"/>
      <c r="M21" s="37"/>
      <c r="N21" s="34"/>
      <c r="O21" s="40"/>
      <c r="P21" s="37"/>
      <c r="Q21" s="37"/>
      <c r="R21" s="37"/>
      <c r="S21" s="37"/>
      <c r="T21" s="34"/>
      <c r="U21" s="41"/>
      <c r="V21" s="37"/>
      <c r="W21" s="37"/>
      <c r="X21" s="37"/>
      <c r="Y21" s="37"/>
      <c r="Z21" s="37"/>
      <c r="AA21" s="37"/>
      <c r="AB21" s="37"/>
    </row>
    <row r="22" spans="1:28" x14ac:dyDescent="0.25">
      <c r="A22" s="6" t="s">
        <v>21</v>
      </c>
      <c r="B22" s="7" t="s">
        <v>4</v>
      </c>
      <c r="C22" s="8"/>
      <c r="D22" s="8"/>
      <c r="E22" s="8"/>
      <c r="F22" s="8"/>
      <c r="G22" s="9"/>
      <c r="H22" s="7" t="s">
        <v>22</v>
      </c>
      <c r="I22" s="8"/>
      <c r="J22" s="8"/>
      <c r="K22" s="8"/>
      <c r="L22" s="8"/>
      <c r="M22" s="9"/>
      <c r="N22" s="7" t="s">
        <v>23</v>
      </c>
      <c r="O22" s="8"/>
      <c r="P22" s="8"/>
      <c r="Q22" s="8"/>
      <c r="R22" s="8"/>
      <c r="S22" s="9"/>
    </row>
    <row r="23" spans="1:28" x14ac:dyDescent="0.25">
      <c r="A23" s="6"/>
      <c r="B23" s="10" t="str">
        <f>'[1]Замеры РП'!$E$4</f>
        <v>4.00</v>
      </c>
      <c r="C23" s="10" t="str">
        <f>'[1]Замеры РП'!$F$4</f>
        <v>9.00</v>
      </c>
      <c r="D23" s="10" t="str">
        <f>'[1]Замеры РП'!$G$4</f>
        <v>14.00</v>
      </c>
      <c r="E23" s="10" t="str">
        <f>'[1]Замеры РП'!$H$4</f>
        <v>18.00</v>
      </c>
      <c r="F23" s="10" t="str">
        <f>'[1]Замеры РП'!$I$4</f>
        <v>20.00</v>
      </c>
      <c r="G23" s="10" t="str">
        <f>'[1]Замеры РП'!$J$4</f>
        <v>22.00</v>
      </c>
      <c r="H23" s="10" t="str">
        <f>'[1]Замеры РП'!$E$4</f>
        <v>4.00</v>
      </c>
      <c r="I23" s="10" t="str">
        <f>'[1]Замеры РП'!$F$4</f>
        <v>9.00</v>
      </c>
      <c r="J23" s="10" t="str">
        <f>'[1]Замеры РП'!$G$4</f>
        <v>14.00</v>
      </c>
      <c r="K23" s="10" t="str">
        <f>'[1]Замеры РП'!$H$4</f>
        <v>18.00</v>
      </c>
      <c r="L23" s="10" t="str">
        <f>'[1]Замеры РП'!$I$4</f>
        <v>20.00</v>
      </c>
      <c r="M23" s="10" t="str">
        <f>'[1]Замеры РП'!$J$4</f>
        <v>22.00</v>
      </c>
      <c r="N23" s="10" t="str">
        <f>'[1]Замеры РП'!$E$4</f>
        <v>4.00</v>
      </c>
      <c r="O23" s="10" t="str">
        <f>'[1]Замеры РП'!$F$4</f>
        <v>9.00</v>
      </c>
      <c r="P23" s="10" t="str">
        <f>'[1]Замеры РП'!$G$4</f>
        <v>14.00</v>
      </c>
      <c r="Q23" s="10" t="str">
        <f>'[1]Замеры РП'!$H$4</f>
        <v>18.00</v>
      </c>
      <c r="R23" s="10" t="str">
        <f>'[1]Замеры РП'!$I$4</f>
        <v>20.00</v>
      </c>
      <c r="S23" s="10" t="str">
        <f>'[1]Замеры РП'!$J$4</f>
        <v>22.00</v>
      </c>
    </row>
    <row r="24" spans="1:28" x14ac:dyDescent="0.25">
      <c r="A24" s="11" t="s">
        <v>6</v>
      </c>
      <c r="B24" s="11">
        <f>'[1]Замеры РП'!E72</f>
        <v>101.5</v>
      </c>
      <c r="C24" s="11">
        <f>'[1]Замеры РП'!F72</f>
        <v>165.5</v>
      </c>
      <c r="D24" s="11"/>
      <c r="E24" s="43">
        <f>'[1]Замеры РП'!H72</f>
        <v>186.82999999999998</v>
      </c>
      <c r="F24" s="11"/>
      <c r="G24" s="11"/>
      <c r="H24" s="11">
        <f>'[1]Замеры РП'!E276</f>
        <v>70.599999999999994</v>
      </c>
      <c r="I24" s="11">
        <f>'[1]Замеры РП'!F276</f>
        <v>209.39999999999998</v>
      </c>
      <c r="J24" s="11"/>
      <c r="K24" s="11">
        <f>'[1]Замеры РП'!H276</f>
        <v>133.80000000000001</v>
      </c>
      <c r="L24" s="11"/>
      <c r="M24" s="11"/>
      <c r="N24" s="11">
        <f>'[1]Замеры ИСК'!G26</f>
        <v>48</v>
      </c>
      <c r="O24" s="11">
        <f>'[1]Замеры ИСК'!L26</f>
        <v>80</v>
      </c>
      <c r="P24" s="11"/>
      <c r="Q24" s="11">
        <f>'[1]Замеры ИСК'!U26</f>
        <v>101</v>
      </c>
      <c r="R24" s="11"/>
      <c r="S24" s="11"/>
    </row>
    <row r="25" spans="1:28" x14ac:dyDescent="0.25">
      <c r="A25" s="11" t="s">
        <v>7</v>
      </c>
      <c r="B25" s="11">
        <f>'[1]Замеры ИСК'!G22</f>
        <v>6.2</v>
      </c>
      <c r="C25" s="11">
        <f>'[1]Замеры ИСК'!L22</f>
        <v>6.2</v>
      </c>
      <c r="D25" s="11"/>
      <c r="E25" s="44">
        <f>'[1]Замеры ИСК'!U22</f>
        <v>6.2</v>
      </c>
      <c r="F25" s="11"/>
      <c r="G25" s="44"/>
      <c r="H25" s="11">
        <f>'[1]Замеры ИСК'!G20</f>
        <v>6.2</v>
      </c>
      <c r="I25" s="11">
        <f>'[1]Замеры ИСК'!L20</f>
        <v>6.2</v>
      </c>
      <c r="J25" s="11"/>
      <c r="K25" s="44">
        <f>'[1]Замеры ИСК'!U20</f>
        <v>6.2</v>
      </c>
      <c r="L25" s="11"/>
      <c r="M25" s="44"/>
      <c r="N25" s="11">
        <f>'[1]Замеры ИСК'!G25</f>
        <v>6.1</v>
      </c>
      <c r="O25" s="44">
        <f>'[1]Замеры ИСК'!L25</f>
        <v>6.1</v>
      </c>
      <c r="P25" s="44"/>
      <c r="Q25" s="44">
        <f>'[1]Замеры ИСК'!U25</f>
        <v>6.1</v>
      </c>
      <c r="R25" s="44"/>
      <c r="S25" s="44"/>
    </row>
    <row r="26" spans="1:28" x14ac:dyDescent="0.25">
      <c r="A26" s="11" t="s">
        <v>8</v>
      </c>
      <c r="B26" s="13">
        <f>1.732*B25*(B24/1000)*0.8</f>
        <v>0.87195808000000019</v>
      </c>
      <c r="C26" s="13">
        <f>1.732*C25*(C24/1000)*0.8</f>
        <v>1.4217641600000004</v>
      </c>
      <c r="D26" s="13"/>
      <c r="E26" s="13">
        <f t="shared" ref="E26" si="2">1.732*E25*(E24/1000)*0.8</f>
        <v>1.6050042176000003</v>
      </c>
      <c r="F26" s="13"/>
      <c r="G26" s="13"/>
      <c r="H26" s="13">
        <f>1.732*H25*(H24/1000)*0.8</f>
        <v>0.60650483200000005</v>
      </c>
      <c r="I26" s="13">
        <f>1.732*I25*(I24/1000)*0.8</f>
        <v>1.7988967679999999</v>
      </c>
      <c r="J26" s="13"/>
      <c r="K26" s="13">
        <f t="shared" ref="K26" si="3">1.732*K25*(K24/1000)*0.8</f>
        <v>1.149438336</v>
      </c>
      <c r="L26" s="13"/>
      <c r="M26" s="13"/>
      <c r="N26" s="13">
        <f>1.732*N25*(N24/1000)*0.8</f>
        <v>0.40570368000000001</v>
      </c>
      <c r="O26" s="13">
        <f>1.732*O25*(O24/1000)*0.8</f>
        <v>0.67617280000000002</v>
      </c>
      <c r="P26" s="13"/>
      <c r="Q26" s="13">
        <f t="shared" ref="Q26" si="4">1.732*Q25*(Q24/1000)*0.8</f>
        <v>0.85366816000000001</v>
      </c>
      <c r="R26" s="13"/>
      <c r="S26" s="13"/>
    </row>
    <row r="27" spans="1:28" x14ac:dyDescent="0.25">
      <c r="A27" s="6" t="s">
        <v>21</v>
      </c>
      <c r="B27" s="7" t="s">
        <v>24</v>
      </c>
      <c r="C27" s="8"/>
      <c r="D27" s="8"/>
      <c r="E27" s="8"/>
      <c r="F27" s="8"/>
      <c r="G27" s="9"/>
      <c r="H27" s="7" t="s">
        <v>25</v>
      </c>
      <c r="I27" s="8"/>
      <c r="J27" s="8"/>
      <c r="K27" s="8"/>
      <c r="L27" s="8"/>
      <c r="M27" s="9"/>
      <c r="N27" s="45" t="s">
        <v>26</v>
      </c>
      <c r="O27" s="46"/>
      <c r="P27" s="46"/>
      <c r="Q27" s="46"/>
      <c r="R27" s="46"/>
      <c r="S27" s="47"/>
      <c r="T27" s="14"/>
      <c r="U27" s="14"/>
      <c r="V27" s="14"/>
    </row>
    <row r="28" spans="1:28" x14ac:dyDescent="0.25">
      <c r="A28" s="6"/>
      <c r="B28" s="10" t="str">
        <f>'[1]Замеры РП'!$E$4</f>
        <v>4.00</v>
      </c>
      <c r="C28" s="10" t="str">
        <f>'[1]Замеры РП'!$F$4</f>
        <v>9.00</v>
      </c>
      <c r="D28" s="10" t="str">
        <f>'[1]Замеры РП'!$G$4</f>
        <v>14.00</v>
      </c>
      <c r="E28" s="10" t="str">
        <f>'[1]Замеры РП'!$H$4</f>
        <v>18.00</v>
      </c>
      <c r="F28" s="10" t="str">
        <f>'[1]Замеры РП'!$I$4</f>
        <v>20.00</v>
      </c>
      <c r="G28" s="10" t="str">
        <f>'[1]Замеры РП'!$J$4</f>
        <v>22.00</v>
      </c>
      <c r="H28" s="10" t="str">
        <f>'[1]Замеры РП'!$E$4</f>
        <v>4.00</v>
      </c>
      <c r="I28" s="10" t="str">
        <f>'[1]Замеры РП'!$F$4</f>
        <v>9.00</v>
      </c>
      <c r="J28" s="10" t="str">
        <f>'[1]Замеры РП'!$G$4</f>
        <v>14.00</v>
      </c>
      <c r="K28" s="10" t="str">
        <f>'[1]Замеры РП'!$H$4</f>
        <v>18.00</v>
      </c>
      <c r="L28" s="10" t="str">
        <f>'[1]Замеры РП'!$I$4</f>
        <v>20.00</v>
      </c>
      <c r="M28" s="10" t="str">
        <f>'[1]Замеры РП'!$J$4</f>
        <v>22.00</v>
      </c>
      <c r="N28" s="10" t="str">
        <f>'[1]Замеры РП'!$E$4</f>
        <v>4.00</v>
      </c>
      <c r="O28" s="10" t="str">
        <f>'[1]Замеры РП'!$F$4</f>
        <v>9.00</v>
      </c>
      <c r="P28" s="10" t="str">
        <f>'[1]Замеры РП'!$G$4</f>
        <v>14.00</v>
      </c>
      <c r="Q28" s="10" t="str">
        <f>'[1]Замеры РП'!$H$4</f>
        <v>18.00</v>
      </c>
      <c r="R28" s="10" t="str">
        <f>'[1]Замеры РП'!$I$4</f>
        <v>20.00</v>
      </c>
      <c r="S28" s="10" t="str">
        <f>'[1]Замеры РП'!$J$4</f>
        <v>22.00</v>
      </c>
      <c r="T28" s="14"/>
      <c r="U28" s="14"/>
      <c r="V28" s="14"/>
    </row>
    <row r="29" spans="1:28" x14ac:dyDescent="0.25">
      <c r="A29" s="11" t="s">
        <v>6</v>
      </c>
      <c r="B29" s="11">
        <f>'[1]Замеры РП'!E284</f>
        <v>62.400000000000006</v>
      </c>
      <c r="C29" s="11">
        <f>'[1]Замеры РП'!F284</f>
        <v>138.1</v>
      </c>
      <c r="D29" s="11"/>
      <c r="E29" s="11">
        <f>'[1]Замеры РП'!H284</f>
        <v>104.5</v>
      </c>
      <c r="F29" s="11"/>
      <c r="G29" s="11"/>
      <c r="H29" s="11">
        <f>'[1]Замеры РП'!E78</f>
        <v>140.19999999999999</v>
      </c>
      <c r="I29" s="11">
        <f>'[1]Замеры РП'!F78</f>
        <v>226.5</v>
      </c>
      <c r="J29" s="11"/>
      <c r="K29" s="11">
        <f>'[1]Замеры РП'!H78</f>
        <v>247.7</v>
      </c>
      <c r="L29" s="11"/>
      <c r="M29" s="11"/>
      <c r="N29" s="11">
        <f>'[1]Замеры ИСК'!G27</f>
        <v>55</v>
      </c>
      <c r="O29" s="11">
        <f>'[1]Замеры ИСК'!L27</f>
        <v>78</v>
      </c>
      <c r="P29" s="11"/>
      <c r="Q29" s="11">
        <f>'[1]Замеры ИСК'!U27</f>
        <v>100</v>
      </c>
      <c r="R29" s="11"/>
      <c r="S29" s="11"/>
      <c r="T29" s="14"/>
      <c r="U29" s="14"/>
      <c r="V29" s="14"/>
    </row>
    <row r="30" spans="1:28" x14ac:dyDescent="0.25">
      <c r="A30" s="11" t="s">
        <v>7</v>
      </c>
      <c r="B30" s="11">
        <f>'[1]Замеры ИСК'!G25</f>
        <v>6.1</v>
      </c>
      <c r="C30" s="44">
        <f>'[1]Замеры ИСК'!L25</f>
        <v>6.1</v>
      </c>
      <c r="D30" s="44"/>
      <c r="E30" s="44">
        <f>'[1]Замеры ИСК'!U25</f>
        <v>6.1</v>
      </c>
      <c r="F30" s="44"/>
      <c r="G30" s="44"/>
      <c r="H30" s="11">
        <f>'[1]Замеры ИСК'!G25</f>
        <v>6.1</v>
      </c>
      <c r="I30" s="11">
        <f>'[1]Замеры ИСК'!L25</f>
        <v>6.1</v>
      </c>
      <c r="J30" s="11"/>
      <c r="K30" s="44">
        <f>'[1]Замеры ИСК'!U25</f>
        <v>6.1</v>
      </c>
      <c r="L30" s="11"/>
      <c r="M30" s="44"/>
      <c r="N30" s="11">
        <f>'[1]Замеры ИСК'!G25</f>
        <v>6.1</v>
      </c>
      <c r="O30" s="11">
        <f>'[1]Замеры ИСК'!L25</f>
        <v>6.1</v>
      </c>
      <c r="P30" s="11"/>
      <c r="Q30" s="44">
        <f>'[1]Замеры ИСК'!U25</f>
        <v>6.1</v>
      </c>
      <c r="R30" s="11"/>
      <c r="S30" s="44"/>
      <c r="T30" s="14"/>
      <c r="U30" s="14"/>
      <c r="V30" s="14"/>
    </row>
    <row r="31" spans="1:28" x14ac:dyDescent="0.25">
      <c r="A31" s="11" t="s">
        <v>8</v>
      </c>
      <c r="B31" s="13">
        <f t="shared" ref="B31:K31" si="5">1.732*B30*(B29/1000)*0.8</f>
        <v>0.52741478399999997</v>
      </c>
      <c r="C31" s="13">
        <f t="shared" si="5"/>
        <v>1.1672432959999999</v>
      </c>
      <c r="D31" s="13"/>
      <c r="E31" s="13">
        <f t="shared" si="5"/>
        <v>0.88325071999999993</v>
      </c>
      <c r="F31" s="13"/>
      <c r="G31" s="13"/>
      <c r="H31" s="13">
        <f t="shared" si="5"/>
        <v>1.1849928319999998</v>
      </c>
      <c r="I31" s="13">
        <f t="shared" si="5"/>
        <v>1.9144142400000002</v>
      </c>
      <c r="J31" s="13"/>
      <c r="K31" s="13">
        <f t="shared" si="5"/>
        <v>2.0936000319999994</v>
      </c>
      <c r="L31" s="13"/>
      <c r="M31" s="13"/>
      <c r="N31" s="13">
        <f>1.732*N30*(N29/1000)*0.8</f>
        <v>0.46486880000000003</v>
      </c>
      <c r="O31" s="13">
        <f>1.732*O30*(O29/1000)*0.8</f>
        <v>0.65926848000000005</v>
      </c>
      <c r="P31" s="13"/>
      <c r="Q31" s="13">
        <f t="shared" ref="Q31" si="6">1.732*Q30*(Q29/1000)*0.8</f>
        <v>0.84521599999999997</v>
      </c>
      <c r="R31" s="13"/>
      <c r="S31" s="13"/>
      <c r="T31" s="14"/>
      <c r="U31" s="14"/>
      <c r="V31" s="14"/>
    </row>
    <row r="32" spans="1:28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21" t="s">
        <v>12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B34" s="18" t="s">
        <v>13</v>
      </c>
      <c r="C34" s="22" t="str">
        <f>'[1]Замеры РП'!$E$4</f>
        <v>4.00</v>
      </c>
      <c r="D34" s="18" t="s">
        <v>14</v>
      </c>
      <c r="E34" s="25">
        <f>B24+H24+N24+N29+B29+H29</f>
        <v>477.7</v>
      </c>
      <c r="F34" s="14" t="s">
        <v>15</v>
      </c>
      <c r="G34" s="14"/>
      <c r="H34" s="18" t="s">
        <v>16</v>
      </c>
      <c r="I34" s="20">
        <f>B26+H26+N26+N31+B31+H31</f>
        <v>4.0614430079999995</v>
      </c>
      <c r="J34" s="14" t="s">
        <v>17</v>
      </c>
      <c r="K34" s="20"/>
      <c r="L34" s="20"/>
      <c r="M34" s="20"/>
      <c r="O34" s="14"/>
      <c r="P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/>
      <c r="B35" s="18" t="s">
        <v>13</v>
      </c>
      <c r="C35" s="22" t="str">
        <f>'[1]Замеры РП'!$F$4</f>
        <v>9.00</v>
      </c>
      <c r="D35" s="18" t="s">
        <v>14</v>
      </c>
      <c r="E35" s="48">
        <f>C24+I24+O24+O29+C29+I29</f>
        <v>897.5</v>
      </c>
      <c r="F35" s="14" t="s">
        <v>15</v>
      </c>
      <c r="G35" s="14"/>
      <c r="H35" s="18" t="s">
        <v>16</v>
      </c>
      <c r="I35" s="20">
        <f>C26+I26+O26+O31+C31+I31</f>
        <v>7.6377597439999994</v>
      </c>
      <c r="J35" s="14" t="s">
        <v>17</v>
      </c>
      <c r="K35" s="20"/>
      <c r="L35" s="20"/>
      <c r="M35" s="20"/>
      <c r="O35" s="14"/>
      <c r="P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8" t="s">
        <v>13</v>
      </c>
      <c r="C36" s="22" t="s">
        <v>19</v>
      </c>
      <c r="D36" s="18" t="s">
        <v>14</v>
      </c>
      <c r="E36" s="23">
        <f>E24+K24+Q24+E29+K29+Q29</f>
        <v>873.82999999999993</v>
      </c>
      <c r="F36" s="14" t="s">
        <v>15</v>
      </c>
      <c r="G36" s="28"/>
      <c r="H36" s="18" t="s">
        <v>16</v>
      </c>
      <c r="I36" s="20">
        <f>E31+K31+Q31+E26+K26+Q26</f>
        <v>7.4301774655999999</v>
      </c>
      <c r="J36" s="14" t="s">
        <v>17</v>
      </c>
      <c r="K36" s="20"/>
      <c r="L36" s="20"/>
      <c r="M36" s="20"/>
      <c r="O36" s="14"/>
      <c r="P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/>
      <c r="D37" s="18"/>
      <c r="E37" s="23"/>
      <c r="F37" s="14"/>
      <c r="G37" s="14"/>
      <c r="H37" s="18"/>
      <c r="I37" s="20"/>
      <c r="J37" s="14"/>
      <c r="K37" s="20"/>
      <c r="L37" s="20"/>
      <c r="M37" s="20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4"/>
      <c r="D38" s="18"/>
      <c r="E38" s="23"/>
      <c r="F38" s="14"/>
      <c r="G38" s="14"/>
      <c r="H38" s="18"/>
      <c r="I38" s="20"/>
      <c r="J38" s="14"/>
      <c r="K38" s="20"/>
      <c r="L38" s="20"/>
      <c r="M38" s="20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42" customFormat="1" x14ac:dyDescent="0.25">
      <c r="A39" s="37"/>
      <c r="B39" s="34"/>
      <c r="C39" s="35"/>
      <c r="D39" s="34"/>
      <c r="E39" s="49"/>
      <c r="F39" s="37"/>
      <c r="G39" s="37"/>
      <c r="H39" s="34"/>
      <c r="I39" s="41"/>
      <c r="J39" s="37"/>
      <c r="K39" s="41"/>
      <c r="L39" s="41"/>
      <c r="M39" s="41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53" customFormat="1" x14ac:dyDescent="0.25">
      <c r="A40" s="28"/>
      <c r="B40" s="29"/>
      <c r="C40" s="50"/>
      <c r="D40" s="29"/>
      <c r="E40" s="51"/>
      <c r="F40" s="28"/>
      <c r="G40" s="28"/>
      <c r="H40" s="29"/>
      <c r="I40" s="52"/>
      <c r="J40" s="28"/>
      <c r="K40" s="52"/>
      <c r="L40" s="52"/>
      <c r="M40" s="5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x14ac:dyDescent="0.25">
      <c r="A41" s="14"/>
      <c r="B41" s="14"/>
      <c r="D41" s="18"/>
      <c r="E41" s="19"/>
      <c r="F41" s="14"/>
      <c r="G41" s="14"/>
      <c r="H41" s="18"/>
      <c r="I41" s="20"/>
      <c r="J41" s="14"/>
      <c r="K41" s="20"/>
      <c r="L41" s="20"/>
      <c r="M41" s="20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42" customForma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x14ac:dyDescent="0.25">
      <c r="A43" s="6" t="s">
        <v>27</v>
      </c>
      <c r="B43" s="7" t="s">
        <v>2</v>
      </c>
      <c r="C43" s="8"/>
      <c r="D43" s="8"/>
      <c r="E43" s="8"/>
      <c r="F43" s="8"/>
      <c r="G43" s="9"/>
      <c r="H43" s="7" t="s">
        <v>26</v>
      </c>
      <c r="I43" s="8"/>
      <c r="J43" s="8"/>
      <c r="K43" s="8"/>
      <c r="L43" s="8"/>
      <c r="M43" s="9"/>
      <c r="N43" s="7" t="s">
        <v>24</v>
      </c>
      <c r="O43" s="8"/>
      <c r="P43" s="8"/>
      <c r="Q43" s="8"/>
      <c r="R43" s="8"/>
      <c r="S43" s="9"/>
      <c r="T43" s="7" t="s">
        <v>28</v>
      </c>
      <c r="U43" s="8"/>
      <c r="V43" s="8"/>
      <c r="W43" s="8"/>
      <c r="X43" s="8"/>
      <c r="Y43" s="9"/>
    </row>
    <row r="44" spans="1:28" x14ac:dyDescent="0.25">
      <c r="A44" s="6"/>
      <c r="B44" s="10" t="str">
        <f>'[1]Замеры РП'!$E$4</f>
        <v>4.00</v>
      </c>
      <c r="C44" s="10" t="str">
        <f>'[1]Замеры РП'!$F$4</f>
        <v>9.00</v>
      </c>
      <c r="D44" s="10" t="str">
        <f>'[1]Замеры РП'!$G$4</f>
        <v>14.00</v>
      </c>
      <c r="E44" s="10" t="str">
        <f>'[1]Замеры РП'!$H$4</f>
        <v>18.00</v>
      </c>
      <c r="F44" s="10" t="str">
        <f>'[1]Замеры РП'!$I$4</f>
        <v>20.00</v>
      </c>
      <c r="G44" s="10" t="str">
        <f>'[1]Замеры РП'!$J$4</f>
        <v>22.00</v>
      </c>
      <c r="H44" s="10" t="str">
        <f>'[1]Замеры РП'!$E$4</f>
        <v>4.00</v>
      </c>
      <c r="I44" s="10" t="str">
        <f>'[1]Замеры РП'!$F$4</f>
        <v>9.00</v>
      </c>
      <c r="J44" s="10" t="str">
        <f>'[1]Замеры РП'!$G$4</f>
        <v>14.00</v>
      </c>
      <c r="K44" s="10" t="str">
        <f>'[1]Замеры РП'!$H$4</f>
        <v>18.00</v>
      </c>
      <c r="L44" s="10" t="str">
        <f>'[1]Замеры РП'!$I$4</f>
        <v>20.00</v>
      </c>
      <c r="M44" s="10" t="str">
        <f>'[1]Замеры РП'!$J$4</f>
        <v>22.00</v>
      </c>
      <c r="N44" s="10" t="str">
        <f>'[1]Замеры РП'!$E$4</f>
        <v>4.00</v>
      </c>
      <c r="O44" s="10" t="str">
        <f>'[1]Замеры РП'!$F$4</f>
        <v>9.00</v>
      </c>
      <c r="P44" s="10" t="str">
        <f>'[1]Замеры РП'!$G$4</f>
        <v>14.00</v>
      </c>
      <c r="Q44" s="10" t="str">
        <f>'[1]Замеры РП'!$H$4</f>
        <v>18.00</v>
      </c>
      <c r="R44" s="10" t="str">
        <f>'[1]Замеры РП'!$I$4</f>
        <v>20.00</v>
      </c>
      <c r="S44" s="10" t="str">
        <f>'[1]Замеры РП'!$J$4</f>
        <v>22.00</v>
      </c>
      <c r="T44" s="10" t="str">
        <f>'[1]Замеры РП'!$E$4</f>
        <v>4.00</v>
      </c>
      <c r="U44" s="10" t="str">
        <f>'[1]Замеры РП'!$F$4</f>
        <v>9.00</v>
      </c>
      <c r="V44" s="10" t="str">
        <f>'[1]Замеры РП'!$G$4</f>
        <v>14.00</v>
      </c>
      <c r="W44" s="10" t="str">
        <f>'[1]Замеры РП'!$H$4</f>
        <v>18.00</v>
      </c>
      <c r="X44" s="10" t="str">
        <f>'[1]Замеры РП'!$I$4</f>
        <v>20.00</v>
      </c>
      <c r="Y44" s="10" t="str">
        <f>'[1]Замеры РП'!$J$4</f>
        <v>22.00</v>
      </c>
    </row>
    <row r="45" spans="1:28" x14ac:dyDescent="0.25">
      <c r="A45" s="11" t="s">
        <v>6</v>
      </c>
      <c r="B45" s="11">
        <f>'[1]Замеры ИСК'!G39</f>
        <v>54</v>
      </c>
      <c r="C45" s="11">
        <f>'[1]Замеры ИСК'!L39</f>
        <v>78</v>
      </c>
      <c r="D45" s="11"/>
      <c r="E45" s="11">
        <f>'[1]Замеры ИСК'!U39</f>
        <v>93</v>
      </c>
      <c r="F45" s="11"/>
      <c r="G45" s="11"/>
      <c r="H45" s="11">
        <f>'[1]Замеры ИСК'!G40</f>
        <v>59</v>
      </c>
      <c r="I45" s="11">
        <f>'[1]Замеры ИСК'!L40</f>
        <v>103</v>
      </c>
      <c r="J45" s="11"/>
      <c r="K45" s="11">
        <f>'[1]Замеры ИСК'!U40</f>
        <v>121</v>
      </c>
      <c r="L45" s="11"/>
      <c r="M45" s="11"/>
      <c r="N45" s="11">
        <f>'[1]Замеры ИСК'!G41</f>
        <v>5</v>
      </c>
      <c r="O45" s="11">
        <f>'[1]Замеры ИСК'!L41</f>
        <v>6</v>
      </c>
      <c r="P45" s="11"/>
      <c r="Q45" s="11">
        <f>'[1]Замеры ИСК'!U41</f>
        <v>6</v>
      </c>
      <c r="R45" s="11"/>
      <c r="S45" s="11"/>
      <c r="T45" s="11">
        <f>'[1]Замеры ИСК'!G48</f>
        <v>32</v>
      </c>
      <c r="U45" s="11">
        <f>'[1]Замеры ИСК'!L48</f>
        <v>48</v>
      </c>
      <c r="V45" s="11"/>
      <c r="W45" s="11">
        <f>'[1]Замеры ИСК'!U48</f>
        <v>65</v>
      </c>
      <c r="X45" s="11"/>
      <c r="Y45" s="11"/>
    </row>
    <row r="46" spans="1:28" x14ac:dyDescent="0.25">
      <c r="A46" s="11" t="s">
        <v>7</v>
      </c>
      <c r="B46" s="11">
        <f>'[1]Замеры ИСК'!G38</f>
        <v>6.3</v>
      </c>
      <c r="C46" s="11">
        <f>'[1]Замеры ИСК'!L38</f>
        <v>6.3</v>
      </c>
      <c r="D46" s="11"/>
      <c r="E46" s="44">
        <f>'[1]Замеры ИСК'!U38</f>
        <v>6.3</v>
      </c>
      <c r="F46" s="11"/>
      <c r="G46" s="44"/>
      <c r="H46" s="11">
        <f>'[1]Замеры ИСК'!G38</f>
        <v>6.3</v>
      </c>
      <c r="I46" s="11">
        <f>'[1]Замеры ИСК'!L38</f>
        <v>6.3</v>
      </c>
      <c r="J46" s="11"/>
      <c r="K46" s="44">
        <f>'[1]Замеры ИСК'!U38</f>
        <v>6.3</v>
      </c>
      <c r="L46" s="11"/>
      <c r="M46" s="44"/>
      <c r="N46" s="11">
        <f>'[1]Замеры ИСК'!G38</f>
        <v>6.3</v>
      </c>
      <c r="O46" s="11">
        <f>'[1]Замеры ИСК'!L38</f>
        <v>6.3</v>
      </c>
      <c r="P46" s="11"/>
      <c r="Q46" s="44">
        <f>'[1]Замеры ИСК'!U38</f>
        <v>6.3</v>
      </c>
      <c r="R46" s="11"/>
      <c r="S46" s="44"/>
      <c r="T46" s="11">
        <f>'[1]Замеры ИСК'!G42</f>
        <v>6.3</v>
      </c>
      <c r="U46" s="11">
        <f>'[1]Замеры ИСК'!L42</f>
        <v>6.3</v>
      </c>
      <c r="V46" s="11"/>
      <c r="W46" s="44">
        <f>'[1]Замеры ИСК'!U42</f>
        <v>6.3</v>
      </c>
      <c r="X46" s="11"/>
      <c r="Y46" s="44"/>
    </row>
    <row r="47" spans="1:28" x14ac:dyDescent="0.25">
      <c r="A47" s="11" t="s">
        <v>8</v>
      </c>
      <c r="B47" s="13">
        <f>1.732*B46*(B45/1000)*0.8</f>
        <v>0.47138112000000004</v>
      </c>
      <c r="C47" s="13">
        <f>1.732*C46*(C45/1000)*0.8</f>
        <v>0.68088384000000002</v>
      </c>
      <c r="D47" s="13"/>
      <c r="E47" s="13">
        <f t="shared" ref="E47" si="7">1.732*E46*(E45/1000)*0.8</f>
        <v>0.81182304000000005</v>
      </c>
      <c r="F47" s="13"/>
      <c r="G47" s="13"/>
      <c r="H47" s="13">
        <f>1.732*H46*(H45/1000)*0.8</f>
        <v>0.51502751999999996</v>
      </c>
      <c r="I47" s="13">
        <f>1.732*I46*(I45/1000)*0.8</f>
        <v>0.89911584</v>
      </c>
      <c r="J47" s="13"/>
      <c r="K47" s="13">
        <f t="shared" ref="K47" si="8">1.732*K46*(K45/1000)*0.8</f>
        <v>1.0562428799999999</v>
      </c>
      <c r="L47" s="13"/>
      <c r="M47" s="13"/>
      <c r="N47" s="13">
        <f>1.732*N46*(N45/1000)*0.8</f>
        <v>4.3646400000000002E-2</v>
      </c>
      <c r="O47" s="13">
        <f>1.732*O46*(O45/1000)*0.8</f>
        <v>5.2375680000000008E-2</v>
      </c>
      <c r="P47" s="13"/>
      <c r="Q47" s="13">
        <f t="shared" ref="Q47" si="9">1.732*Q46*(Q45/1000)*0.8</f>
        <v>5.2375680000000008E-2</v>
      </c>
      <c r="R47" s="13"/>
      <c r="S47" s="13"/>
      <c r="T47" s="13">
        <f>1.732*T46*(T45/1000)*0.8</f>
        <v>0.27933696000000002</v>
      </c>
      <c r="U47" s="13">
        <f>1.732*U46*(U45/1000)*0.8</f>
        <v>0.41900544000000006</v>
      </c>
      <c r="V47" s="13"/>
      <c r="W47" s="13">
        <f t="shared" ref="W47" si="10">1.732*W46*(W45/1000)*0.8</f>
        <v>0.56740320000000011</v>
      </c>
      <c r="X47" s="13"/>
      <c r="Y47" s="13"/>
    </row>
    <row r="48" spans="1:28" x14ac:dyDescent="0.25">
      <c r="A48" s="6" t="s">
        <v>27</v>
      </c>
      <c r="B48" s="7" t="s">
        <v>29</v>
      </c>
      <c r="C48" s="8"/>
      <c r="D48" s="8"/>
      <c r="E48" s="8"/>
      <c r="F48" s="8"/>
      <c r="G48" s="9"/>
      <c r="H48" s="7" t="s">
        <v>30</v>
      </c>
      <c r="I48" s="8"/>
      <c r="J48" s="8"/>
      <c r="K48" s="8"/>
      <c r="L48" s="8"/>
      <c r="M48" s="9"/>
      <c r="N48" s="7" t="s">
        <v>31</v>
      </c>
      <c r="O48" s="8"/>
      <c r="P48" s="8"/>
      <c r="Q48" s="8"/>
      <c r="R48" s="8"/>
      <c r="S48" s="9"/>
      <c r="T48" s="7" t="s">
        <v>32</v>
      </c>
      <c r="U48" s="8"/>
      <c r="V48" s="8"/>
      <c r="W48" s="8"/>
      <c r="X48" s="8"/>
      <c r="Y48" s="9"/>
    </row>
    <row r="49" spans="1:28" x14ac:dyDescent="0.25">
      <c r="A49" s="6"/>
      <c r="B49" s="10" t="str">
        <f>'[1]Замеры РП'!$E$4</f>
        <v>4.00</v>
      </c>
      <c r="C49" s="10" t="str">
        <f>'[1]Замеры РП'!$F$4</f>
        <v>9.00</v>
      </c>
      <c r="D49" s="10" t="str">
        <f>'[1]Замеры РП'!$G$4</f>
        <v>14.00</v>
      </c>
      <c r="E49" s="10" t="str">
        <f>'[1]Замеры РП'!$H$4</f>
        <v>18.00</v>
      </c>
      <c r="F49" s="10" t="str">
        <f>'[1]Замеры РП'!$I$4</f>
        <v>20.00</v>
      </c>
      <c r="G49" s="10" t="str">
        <f>'[1]Замеры РП'!$J$4</f>
        <v>22.00</v>
      </c>
      <c r="H49" s="10" t="str">
        <f>'[1]Замеры РП'!$E$4</f>
        <v>4.00</v>
      </c>
      <c r="I49" s="10" t="str">
        <f>'[1]Замеры РП'!$F$4</f>
        <v>9.00</v>
      </c>
      <c r="J49" s="10" t="str">
        <f>'[1]Замеры РП'!$G$4</f>
        <v>14.00</v>
      </c>
      <c r="K49" s="10" t="str">
        <f>'[1]Замеры РП'!$H$4</f>
        <v>18.00</v>
      </c>
      <c r="L49" s="10" t="str">
        <f>'[1]Замеры РП'!$I$4</f>
        <v>20.00</v>
      </c>
      <c r="M49" s="10" t="str">
        <f>'[1]Замеры РП'!$J$4</f>
        <v>22.00</v>
      </c>
      <c r="N49" s="10" t="str">
        <f>'[1]Замеры РП'!$E$4</f>
        <v>4.00</v>
      </c>
      <c r="O49" s="10" t="str">
        <f>'[1]Замеры РП'!$F$4</f>
        <v>9.00</v>
      </c>
      <c r="P49" s="10" t="str">
        <f>'[1]Замеры РП'!$G$4</f>
        <v>14.00</v>
      </c>
      <c r="Q49" s="10" t="str">
        <f>'[1]Замеры РП'!$H$4</f>
        <v>18.00</v>
      </c>
      <c r="R49" s="10" t="str">
        <f>'[1]Замеры РП'!$I$4</f>
        <v>20.00</v>
      </c>
      <c r="S49" s="10" t="str">
        <f>'[1]Замеры РП'!$J$4</f>
        <v>22.00</v>
      </c>
      <c r="T49" s="10" t="str">
        <f>'[1]Замеры РП'!$E$4</f>
        <v>4.00</v>
      </c>
      <c r="U49" s="10" t="str">
        <f>'[1]Замеры РП'!$F$4</f>
        <v>9.00</v>
      </c>
      <c r="V49" s="10" t="str">
        <f>'[1]Замеры РП'!$G$4</f>
        <v>14.00</v>
      </c>
      <c r="W49" s="10" t="str">
        <f>'[1]Замеры РП'!$H$4</f>
        <v>18.00</v>
      </c>
      <c r="X49" s="10" t="str">
        <f>'[1]Замеры РП'!$I$4</f>
        <v>20.00</v>
      </c>
      <c r="Y49" s="10" t="str">
        <f>'[1]Замеры РП'!$J$4</f>
        <v>22.00</v>
      </c>
    </row>
    <row r="50" spans="1:28" x14ac:dyDescent="0.25">
      <c r="A50" s="11" t="s">
        <v>6</v>
      </c>
      <c r="B50" s="11">
        <f>'[1]Замеры ИСК'!G44</f>
        <v>3</v>
      </c>
      <c r="C50" s="11">
        <f>'[1]Замеры ИСК'!L44</f>
        <v>42</v>
      </c>
      <c r="D50" s="11"/>
      <c r="E50" s="11">
        <f>'[1]Замеры ИСК'!U44</f>
        <v>5</v>
      </c>
      <c r="F50" s="11"/>
      <c r="G50" s="11"/>
      <c r="H50" s="11">
        <f>'[1]Замеры ИСК'!G43</f>
        <v>61</v>
      </c>
      <c r="I50" s="11">
        <f>'[1]Замеры ИСК'!L43</f>
        <v>108</v>
      </c>
      <c r="J50" s="11"/>
      <c r="K50" s="11">
        <f>'[1]Замеры ИСК'!U43</f>
        <v>131</v>
      </c>
      <c r="L50" s="11"/>
      <c r="M50" s="11"/>
      <c r="N50" s="15">
        <f>'[1]Замеры ИСК'!G46</f>
        <v>63</v>
      </c>
      <c r="O50" s="15">
        <f>'[1]Замеры ИСК'!L46</f>
        <v>111</v>
      </c>
      <c r="P50" s="15"/>
      <c r="Q50" s="15">
        <f>'[1]Замеры ИСК'!U46</f>
        <v>123</v>
      </c>
      <c r="R50" s="15"/>
      <c r="S50" s="15"/>
      <c r="T50" s="11">
        <f>'[1]Замеры ИСК'!G47</f>
        <v>96</v>
      </c>
      <c r="U50" s="11">
        <f>'[1]Замеры ИСК'!L47</f>
        <v>159</v>
      </c>
      <c r="V50" s="11"/>
      <c r="W50" s="11">
        <f>'[1]Замеры ИСК'!U47</f>
        <v>146</v>
      </c>
      <c r="X50" s="11"/>
      <c r="Y50" s="11"/>
    </row>
    <row r="51" spans="1:28" x14ac:dyDescent="0.25">
      <c r="A51" s="11" t="s">
        <v>7</v>
      </c>
      <c r="B51" s="11">
        <f>'[1]Замеры ИСК'!G42</f>
        <v>6.3</v>
      </c>
      <c r="C51" s="11">
        <f>'[1]Замеры ИСК'!L42</f>
        <v>6.3</v>
      </c>
      <c r="D51" s="11"/>
      <c r="E51" s="11">
        <f>'[1]Замеры ИСК'!N42</f>
        <v>0</v>
      </c>
      <c r="F51" s="11"/>
      <c r="G51" s="44"/>
      <c r="H51" s="11">
        <f>'[1]Замеры ИСК'!G42</f>
        <v>6.3</v>
      </c>
      <c r="I51" s="11">
        <f>'[1]Замеры ИСК'!L42</f>
        <v>6.3</v>
      </c>
      <c r="J51" s="11"/>
      <c r="K51" s="44">
        <f>'[1]Замеры ИСК'!U42</f>
        <v>6.3</v>
      </c>
      <c r="L51" s="11"/>
      <c r="M51" s="44"/>
      <c r="N51" s="11">
        <f>'[1]Замеры ИСК'!G42</f>
        <v>6.3</v>
      </c>
      <c r="O51" s="11">
        <f>'[1]Замеры ИСК'!L42</f>
        <v>6.3</v>
      </c>
      <c r="P51" s="11"/>
      <c r="Q51" s="44">
        <f>'[1]Замеры ИСК'!U42</f>
        <v>6.3</v>
      </c>
      <c r="R51" s="11"/>
      <c r="S51" s="44"/>
      <c r="T51" s="11">
        <f>'[1]Замеры ИСК'!G42</f>
        <v>6.3</v>
      </c>
      <c r="U51" s="11">
        <f>'[1]Замеры ИСК'!L42</f>
        <v>6.3</v>
      </c>
      <c r="V51" s="11"/>
      <c r="W51" s="44">
        <f>'[1]Замеры ИСК'!U42</f>
        <v>6.3</v>
      </c>
      <c r="X51" s="11"/>
      <c r="Y51" s="44"/>
    </row>
    <row r="52" spans="1:28" x14ac:dyDescent="0.25">
      <c r="A52" s="11" t="s">
        <v>8</v>
      </c>
      <c r="B52" s="13">
        <f t="shared" ref="B52:K52" si="11">1.732*B51*(B50/1000)*0.8</f>
        <v>2.6187840000000004E-2</v>
      </c>
      <c r="C52" s="13">
        <f t="shared" si="11"/>
        <v>0.36662976000000003</v>
      </c>
      <c r="D52" s="13"/>
      <c r="E52" s="13">
        <f t="shared" si="11"/>
        <v>0</v>
      </c>
      <c r="F52" s="13"/>
      <c r="G52" s="13"/>
      <c r="H52" s="13">
        <f t="shared" si="11"/>
        <v>0.53248607999999997</v>
      </c>
      <c r="I52" s="13">
        <f t="shared" si="11"/>
        <v>0.94276224000000008</v>
      </c>
      <c r="J52" s="13"/>
      <c r="K52" s="13">
        <f t="shared" si="11"/>
        <v>1.1435356800000001</v>
      </c>
      <c r="L52" s="13"/>
      <c r="M52" s="13"/>
      <c r="N52" s="13">
        <f>1.732*N51*(N50/1000)*0.8</f>
        <v>0.54994463999999998</v>
      </c>
      <c r="O52" s="13">
        <f>1.732*O51*(O50/1000)*0.8</f>
        <v>0.96895007999999994</v>
      </c>
      <c r="P52" s="13"/>
      <c r="Q52" s="13">
        <f t="shared" ref="Q52" si="12">1.732*Q51*(Q50/1000)*0.8</f>
        <v>1.07370144</v>
      </c>
      <c r="R52" s="13"/>
      <c r="S52" s="13"/>
      <c r="T52" s="13">
        <f>1.732*T51*(T50/1000)*0.8</f>
        <v>0.83801088000000012</v>
      </c>
      <c r="U52" s="13">
        <f>1.732*U51*(U50/1000)*0.8</f>
        <v>1.3879555200000002</v>
      </c>
      <c r="V52" s="13"/>
      <c r="W52" s="13">
        <f t="shared" ref="W52" si="13">1.732*W51*(W50/1000)*0.8</f>
        <v>1.2744748800000001</v>
      </c>
      <c r="X52" s="13"/>
      <c r="Y52" s="13"/>
    </row>
    <row r="53" spans="1:28" x14ac:dyDescent="0.25">
      <c r="A53" s="6" t="s">
        <v>27</v>
      </c>
      <c r="B53" s="7" t="s">
        <v>33</v>
      </c>
      <c r="C53" s="8"/>
      <c r="D53" s="8"/>
      <c r="E53" s="8"/>
      <c r="F53" s="8"/>
      <c r="G53" s="9"/>
      <c r="H53" s="7" t="s">
        <v>34</v>
      </c>
      <c r="I53" s="8"/>
      <c r="J53" s="8"/>
      <c r="K53" s="8"/>
      <c r="L53" s="8"/>
      <c r="M53" s="9"/>
      <c r="N53" s="7" t="s">
        <v>35</v>
      </c>
      <c r="O53" s="8"/>
      <c r="P53" s="8"/>
      <c r="Q53" s="8"/>
      <c r="R53" s="8"/>
      <c r="S53" s="9"/>
      <c r="T53" s="45" t="s">
        <v>36</v>
      </c>
      <c r="U53" s="46"/>
      <c r="V53" s="46"/>
      <c r="W53" s="46"/>
      <c r="X53" s="46"/>
      <c r="Y53" s="47"/>
      <c r="Z53" s="54"/>
      <c r="AA53" s="54"/>
      <c r="AB53" s="54"/>
    </row>
    <row r="54" spans="1:28" x14ac:dyDescent="0.25">
      <c r="A54" s="6"/>
      <c r="B54" s="10" t="str">
        <f>'[1]Замеры РП'!$E$4</f>
        <v>4.00</v>
      </c>
      <c r="C54" s="10" t="str">
        <f>'[1]Замеры РП'!$F$4</f>
        <v>9.00</v>
      </c>
      <c r="D54" s="10" t="str">
        <f>'[1]Замеры РП'!$G$4</f>
        <v>14.00</v>
      </c>
      <c r="E54" s="10" t="str">
        <f>'[1]Замеры РП'!$H$4</f>
        <v>18.00</v>
      </c>
      <c r="F54" s="10" t="str">
        <f>'[1]Замеры РП'!$I$4</f>
        <v>20.00</v>
      </c>
      <c r="G54" s="10" t="str">
        <f>'[1]Замеры РП'!$J$4</f>
        <v>22.00</v>
      </c>
      <c r="H54" s="10" t="str">
        <f>'[1]Замеры РП'!$E$4</f>
        <v>4.00</v>
      </c>
      <c r="I54" s="10" t="str">
        <f>'[1]Замеры РП'!$F$4</f>
        <v>9.00</v>
      </c>
      <c r="J54" s="10" t="str">
        <f>'[1]Замеры РП'!$G$4</f>
        <v>14.00</v>
      </c>
      <c r="K54" s="10" t="str">
        <f>'[1]Замеры РП'!$H$4</f>
        <v>18.00</v>
      </c>
      <c r="L54" s="10" t="str">
        <f>'[1]Замеры РП'!$I$4</f>
        <v>20.00</v>
      </c>
      <c r="M54" s="10" t="str">
        <f>'[1]Замеры РП'!$J$4</f>
        <v>22.00</v>
      </c>
      <c r="N54" s="10" t="str">
        <f>'[1]Замеры РП'!$E$4</f>
        <v>4.00</v>
      </c>
      <c r="O54" s="10" t="str">
        <f>'[1]Замеры РП'!$F$4</f>
        <v>9.00</v>
      </c>
      <c r="P54" s="10" t="str">
        <f>'[1]Замеры РП'!$G$4</f>
        <v>14.00</v>
      </c>
      <c r="Q54" s="10" t="str">
        <f>'[1]Замеры РП'!$H$4</f>
        <v>18.00</v>
      </c>
      <c r="R54" s="10" t="str">
        <f>'[1]Замеры РП'!$I$4</f>
        <v>20.00</v>
      </c>
      <c r="S54" s="10" t="str">
        <f>'[1]Замеры РП'!$J$4</f>
        <v>22.00</v>
      </c>
      <c r="T54" s="10" t="str">
        <f>'[1]Замеры РП'!$E$4</f>
        <v>4.00</v>
      </c>
      <c r="U54" s="10" t="str">
        <f>'[1]Замеры РП'!$F$4</f>
        <v>9.00</v>
      </c>
      <c r="V54" s="10" t="str">
        <f>'[1]Замеры РП'!$G$4</f>
        <v>14.00</v>
      </c>
      <c r="W54" s="10" t="str">
        <f>'[1]Замеры РП'!$H$4</f>
        <v>18.00</v>
      </c>
      <c r="X54" s="10" t="str">
        <f>'[1]Замеры РП'!$I$4</f>
        <v>20.00</v>
      </c>
      <c r="Y54" s="10" t="str">
        <f>'[1]Замеры РП'!$J$4</f>
        <v>22.00</v>
      </c>
      <c r="Z54" s="55"/>
      <c r="AA54" s="55"/>
      <c r="AB54" s="55"/>
    </row>
    <row r="55" spans="1:28" x14ac:dyDescent="0.25">
      <c r="A55" s="11" t="s">
        <v>6</v>
      </c>
      <c r="B55" s="11">
        <f>'[1]Замеры ИСК'!G50</f>
        <v>42</v>
      </c>
      <c r="C55" s="11">
        <f>'[1]Замеры ИСК'!L50</f>
        <v>57</v>
      </c>
      <c r="D55" s="11"/>
      <c r="E55" s="11">
        <f>'[1]Замеры ИСК'!U50</f>
        <v>75</v>
      </c>
      <c r="F55" s="11"/>
      <c r="G55" s="11"/>
      <c r="H55" s="15">
        <f>'[1]Замеры ИСК'!G54</f>
        <v>69</v>
      </c>
      <c r="I55" s="15">
        <f>'[1]Замеры ИСК'!L54</f>
        <v>116</v>
      </c>
      <c r="J55" s="15"/>
      <c r="K55" s="15">
        <f>'[1]Замеры ИСК'!U54</f>
        <v>121</v>
      </c>
      <c r="L55" s="15"/>
      <c r="M55" s="15"/>
      <c r="N55" s="11">
        <f>'[1]Замеры ИСК'!G53</f>
        <v>35</v>
      </c>
      <c r="O55" s="11">
        <f>'[1]Замеры ИСК'!L53</f>
        <v>62</v>
      </c>
      <c r="P55" s="11"/>
      <c r="Q55" s="11">
        <f>'[1]Замеры ИСК'!U53</f>
        <v>71</v>
      </c>
      <c r="R55" s="11"/>
      <c r="S55" s="11"/>
      <c r="T55" s="11">
        <f>'[1]Замеры ИСК'!G55</f>
        <v>62</v>
      </c>
      <c r="U55" s="11">
        <f>'[1]Замеры ИСК'!L55</f>
        <v>148</v>
      </c>
      <c r="V55" s="11"/>
      <c r="W55" s="11">
        <f>'[1]Замеры ИСК'!U55</f>
        <v>91</v>
      </c>
      <c r="X55" s="11"/>
      <c r="Y55" s="11"/>
      <c r="Z55" s="16"/>
      <c r="AA55" s="16"/>
      <c r="AB55" s="16"/>
    </row>
    <row r="56" spans="1:28" x14ac:dyDescent="0.25">
      <c r="A56" s="11" t="s">
        <v>7</v>
      </c>
      <c r="B56" s="11">
        <f>'[1]Замеры ИСК'!G42</f>
        <v>6.3</v>
      </c>
      <c r="C56" s="11">
        <f>'[1]Замеры ИСК'!L42</f>
        <v>6.3</v>
      </c>
      <c r="D56" s="11"/>
      <c r="E56" s="44">
        <f>'[1]Замеры ИСК'!U42</f>
        <v>6.3</v>
      </c>
      <c r="F56" s="11"/>
      <c r="G56" s="44"/>
      <c r="H56" s="11">
        <f>'[1]Замеры ИСК'!G52</f>
        <v>6.3</v>
      </c>
      <c r="I56" s="11">
        <f>'[1]Замеры ИСК'!L52</f>
        <v>6.3</v>
      </c>
      <c r="J56" s="11"/>
      <c r="K56" s="44">
        <f>'[1]Замеры ИСК'!U52</f>
        <v>6.3</v>
      </c>
      <c r="L56" s="11"/>
      <c r="M56" s="44"/>
      <c r="N56" s="11">
        <f>'[1]Замеры ИСК'!G52</f>
        <v>6.3</v>
      </c>
      <c r="O56" s="11">
        <f>'[1]Замеры ИСК'!L52</f>
        <v>6.3</v>
      </c>
      <c r="P56" s="11"/>
      <c r="Q56" s="44">
        <f>'[1]Замеры ИСК'!U52</f>
        <v>6.3</v>
      </c>
      <c r="R56" s="11"/>
      <c r="S56" s="44"/>
      <c r="T56" s="11">
        <f>'[1]Замеры ИСК'!G52</f>
        <v>6.3</v>
      </c>
      <c r="U56" s="11">
        <f>'[1]Замеры ИСК'!L52</f>
        <v>6.3</v>
      </c>
      <c r="V56" s="11"/>
      <c r="W56" s="44">
        <f>'[1]Замеры ИСК'!U52</f>
        <v>6.3</v>
      </c>
      <c r="X56" s="11"/>
      <c r="Y56" s="44"/>
      <c r="Z56" s="16"/>
      <c r="AA56" s="16"/>
      <c r="AB56" s="16"/>
    </row>
    <row r="57" spans="1:28" x14ac:dyDescent="0.25">
      <c r="A57" s="11" t="s">
        <v>8</v>
      </c>
      <c r="B57" s="13">
        <f>1.732*B56*(B55/1000)*0.8</f>
        <v>0.36662976000000003</v>
      </c>
      <c r="C57" s="13">
        <f>1.732*C56*(C55/1000)*0.8</f>
        <v>0.49756896</v>
      </c>
      <c r="D57" s="13"/>
      <c r="E57" s="13">
        <f t="shared" ref="E57" si="14">1.732*E56*(E55/1000)*0.8</f>
        <v>0.65469599999999994</v>
      </c>
      <c r="F57" s="13"/>
      <c r="G57" s="13"/>
      <c r="H57" s="13">
        <f>1.732*H56*(H55/1000)*0.8</f>
        <v>0.60232032000000002</v>
      </c>
      <c r="I57" s="13">
        <f>1.732*I56*(I55/1000)*0.8</f>
        <v>1.01259648</v>
      </c>
      <c r="J57" s="13"/>
      <c r="K57" s="13">
        <f t="shared" ref="K57" si="15">1.732*K56*(K55/1000)*0.8</f>
        <v>1.0562428799999999</v>
      </c>
      <c r="L57" s="13"/>
      <c r="M57" s="13"/>
      <c r="N57" s="13">
        <f t="shared" ref="N57:W57" si="16">1.732*N56*(N55/1000)*0.8</f>
        <v>0.30552480000000004</v>
      </c>
      <c r="O57" s="13">
        <f t="shared" si="16"/>
        <v>0.54121536000000003</v>
      </c>
      <c r="P57" s="13"/>
      <c r="Q57" s="13">
        <f t="shared" si="16"/>
        <v>0.61977888000000003</v>
      </c>
      <c r="R57" s="13"/>
      <c r="S57" s="13"/>
      <c r="T57" s="13">
        <f t="shared" si="16"/>
        <v>0.54121536000000003</v>
      </c>
      <c r="U57" s="13">
        <f t="shared" si="16"/>
        <v>1.29193344</v>
      </c>
      <c r="V57" s="13"/>
      <c r="W57" s="13">
        <f t="shared" si="16"/>
        <v>0.79436448000000004</v>
      </c>
      <c r="X57" s="13"/>
      <c r="Y57" s="13"/>
      <c r="Z57" s="17"/>
      <c r="AA57" s="17"/>
      <c r="AB57" s="17"/>
    </row>
    <row r="58" spans="1:28" x14ac:dyDescent="0.25">
      <c r="A58" s="6" t="s">
        <v>27</v>
      </c>
      <c r="B58" s="7" t="s">
        <v>37</v>
      </c>
      <c r="C58" s="8"/>
      <c r="D58" s="8"/>
      <c r="E58" s="8"/>
      <c r="F58" s="8"/>
      <c r="G58" s="9"/>
      <c r="H58" s="7" t="s">
        <v>38</v>
      </c>
      <c r="I58" s="8"/>
      <c r="J58" s="8"/>
      <c r="K58" s="8"/>
      <c r="L58" s="8"/>
      <c r="M58" s="9"/>
      <c r="N58" s="56" t="s">
        <v>39</v>
      </c>
      <c r="O58" s="57"/>
      <c r="P58" s="57"/>
      <c r="Q58" s="57"/>
      <c r="R58" s="57"/>
      <c r="S58" s="58"/>
      <c r="T58" s="56" t="s">
        <v>40</v>
      </c>
      <c r="U58" s="57"/>
      <c r="V58" s="57"/>
      <c r="W58" s="57"/>
      <c r="X58" s="57"/>
      <c r="Y58" s="58"/>
      <c r="Z58" s="17"/>
      <c r="AA58" s="17"/>
      <c r="AB58" s="17"/>
    </row>
    <row r="59" spans="1:28" x14ac:dyDescent="0.25">
      <c r="A59" s="6"/>
      <c r="B59" s="10" t="str">
        <f>'[1]Замеры РП'!$E$4</f>
        <v>4.00</v>
      </c>
      <c r="C59" s="10" t="str">
        <f>'[1]Замеры РП'!$F$4</f>
        <v>9.00</v>
      </c>
      <c r="D59" s="10" t="str">
        <f>'[1]Замеры РП'!$G$4</f>
        <v>14.00</v>
      </c>
      <c r="E59" s="10" t="str">
        <f>'[1]Замеры РП'!$H$4</f>
        <v>18.00</v>
      </c>
      <c r="F59" s="10" t="str">
        <f>'[1]Замеры РП'!$I$4</f>
        <v>20.00</v>
      </c>
      <c r="G59" s="10" t="str">
        <f>'[1]Замеры РП'!$J$4</f>
        <v>22.00</v>
      </c>
      <c r="H59" s="10" t="str">
        <f>'[1]Замеры РП'!$E$4</f>
        <v>4.00</v>
      </c>
      <c r="I59" s="10" t="str">
        <f>'[1]Замеры РП'!$F$4</f>
        <v>9.00</v>
      </c>
      <c r="J59" s="10" t="str">
        <f>'[1]Замеры РП'!$G$4</f>
        <v>14.00</v>
      </c>
      <c r="K59" s="10" t="str">
        <f>'[1]Замеры РП'!$H$4</f>
        <v>18.00</v>
      </c>
      <c r="L59" s="10" t="str">
        <f>'[1]Замеры РП'!$I$4</f>
        <v>20.00</v>
      </c>
      <c r="M59" s="10" t="str">
        <f>'[1]Замеры РП'!$J$4</f>
        <v>22.00</v>
      </c>
      <c r="N59" s="10" t="str">
        <f>'[1]Замеры РП'!$E$4</f>
        <v>4.00</v>
      </c>
      <c r="O59" s="10" t="str">
        <f>'[1]Замеры РП'!$F$4</f>
        <v>9.00</v>
      </c>
      <c r="P59" s="10" t="str">
        <f>'[1]Замеры РП'!$G$4</f>
        <v>14.00</v>
      </c>
      <c r="Q59" s="10" t="str">
        <f>'[1]Замеры РП'!$H$4</f>
        <v>18.00</v>
      </c>
      <c r="R59" s="10" t="str">
        <f>'[1]Замеры РП'!$I$4</f>
        <v>20.00</v>
      </c>
      <c r="S59" s="10" t="str">
        <f>'[1]Замеры РП'!$J$4</f>
        <v>22.00</v>
      </c>
      <c r="T59" s="10" t="str">
        <f>'[1]Замеры РП'!$E$4</f>
        <v>4.00</v>
      </c>
      <c r="U59" s="10" t="str">
        <f>'[1]Замеры РП'!$F$4</f>
        <v>9.00</v>
      </c>
      <c r="V59" s="10" t="str">
        <f>'[1]Замеры РП'!$G$4</f>
        <v>14.00</v>
      </c>
      <c r="W59" s="10" t="str">
        <f>'[1]Замеры РП'!$H$4</f>
        <v>18.00</v>
      </c>
      <c r="X59" s="10" t="str">
        <f>'[1]Замеры РП'!$I$4</f>
        <v>20.00</v>
      </c>
      <c r="Y59" s="10" t="str">
        <f>'[1]Замеры РП'!$J$4</f>
        <v>22.00</v>
      </c>
      <c r="Z59" s="17"/>
      <c r="AA59" s="17"/>
      <c r="AB59" s="17"/>
    </row>
    <row r="60" spans="1:28" x14ac:dyDescent="0.25">
      <c r="A60" s="11" t="s">
        <v>6</v>
      </c>
      <c r="B60" s="11">
        <f>'[1]Замеры ИСК'!G51</f>
        <v>40</v>
      </c>
      <c r="C60" s="11">
        <f>'[1]Замеры ИСК'!L51</f>
        <v>70</v>
      </c>
      <c r="D60" s="11"/>
      <c r="E60" s="11">
        <f>'[1]Замеры ИСК'!U51</f>
        <v>85</v>
      </c>
      <c r="F60" s="11"/>
      <c r="G60" s="11"/>
      <c r="H60" s="11">
        <f>'[1]Замеры ИСК'!G49</f>
        <v>19</v>
      </c>
      <c r="I60" s="11">
        <f>'[1]Замеры ИСК'!L49</f>
        <v>20</v>
      </c>
      <c r="J60" s="11"/>
      <c r="K60" s="11">
        <f>'[1]Замеры ИСК'!U49</f>
        <v>23</v>
      </c>
      <c r="L60" s="11"/>
      <c r="M60" s="11"/>
      <c r="N60" s="59">
        <f>'[1]Замеры ИСК'!G45</f>
        <v>121</v>
      </c>
      <c r="O60" s="59">
        <f>'[1]Замеры ИСК'!L45</f>
        <v>169</v>
      </c>
      <c r="P60" s="59"/>
      <c r="Q60" s="59">
        <f>'[1]Замеры ИСК'!U45</f>
        <v>200</v>
      </c>
      <c r="R60" s="59"/>
      <c r="S60" s="59"/>
      <c r="T60" s="59">
        <f>'[1]Замеры ИСК'!G56</f>
        <v>36</v>
      </c>
      <c r="U60" s="59">
        <f>'[1]Замеры ИСК'!L56</f>
        <v>55</v>
      </c>
      <c r="V60" s="59"/>
      <c r="W60" s="59">
        <f>'[1]Замеры ИСК'!U56</f>
        <v>62</v>
      </c>
      <c r="X60" s="59"/>
      <c r="Y60" s="59"/>
      <c r="Z60" s="17"/>
      <c r="AA60" s="17"/>
      <c r="AB60" s="17"/>
    </row>
    <row r="61" spans="1:28" x14ac:dyDescent="0.25">
      <c r="A61" s="11" t="s">
        <v>7</v>
      </c>
      <c r="B61" s="11">
        <f>'[1]Замеры ИСК'!G42</f>
        <v>6.3</v>
      </c>
      <c r="C61" s="11">
        <f>'[1]Замеры ИСК'!L42</f>
        <v>6.3</v>
      </c>
      <c r="D61" s="11"/>
      <c r="E61" s="44">
        <f>'[1]Замеры ИСК'!U42</f>
        <v>6.3</v>
      </c>
      <c r="F61" s="11"/>
      <c r="G61" s="44"/>
      <c r="H61" s="11">
        <f>'[1]Замеры ИСК'!G42</f>
        <v>6.3</v>
      </c>
      <c r="I61" s="11">
        <f>'[1]Замеры ИСК'!L42</f>
        <v>6.3</v>
      </c>
      <c r="J61" s="11"/>
      <c r="K61" s="44">
        <f>'[1]Замеры ИСК'!U42</f>
        <v>6.3</v>
      </c>
      <c r="L61" s="11"/>
      <c r="M61" s="44"/>
      <c r="N61" s="59">
        <f>'[1]Замеры ИСК'!G42</f>
        <v>6.3</v>
      </c>
      <c r="O61" s="59">
        <f>'[1]Замеры ИСК'!L42</f>
        <v>6.3</v>
      </c>
      <c r="P61" s="59"/>
      <c r="Q61" s="44">
        <f>'[1]Замеры ИСК'!U42</f>
        <v>6.3</v>
      </c>
      <c r="R61" s="59"/>
      <c r="S61" s="44"/>
      <c r="T61" s="59">
        <f>'[1]Замеры ИСК'!G52</f>
        <v>6.3</v>
      </c>
      <c r="U61" s="59">
        <f>'[1]Замеры ИСК'!L52</f>
        <v>6.3</v>
      </c>
      <c r="V61" s="59"/>
      <c r="W61" s="44">
        <f>'[1]Замеры ИСК'!U52</f>
        <v>6.3</v>
      </c>
      <c r="X61" s="59"/>
      <c r="Y61" s="44"/>
      <c r="Z61" s="17"/>
      <c r="AA61" s="17"/>
      <c r="AB61" s="17"/>
    </row>
    <row r="62" spans="1:28" x14ac:dyDescent="0.25">
      <c r="A62" s="11" t="s">
        <v>8</v>
      </c>
      <c r="B62" s="13">
        <f t="shared" ref="B62:Q62" si="17">1.732*B61*(B60/1000)*0.8</f>
        <v>0.34917120000000001</v>
      </c>
      <c r="C62" s="13">
        <f t="shared" si="17"/>
        <v>0.61104960000000008</v>
      </c>
      <c r="D62" s="13"/>
      <c r="E62" s="13">
        <f t="shared" si="17"/>
        <v>0.74198880000000011</v>
      </c>
      <c r="F62" s="13"/>
      <c r="G62" s="13"/>
      <c r="H62" s="13">
        <f t="shared" si="17"/>
        <v>0.16585632</v>
      </c>
      <c r="I62" s="13">
        <f t="shared" si="17"/>
        <v>0.17458560000000001</v>
      </c>
      <c r="J62" s="13"/>
      <c r="K62" s="13">
        <f t="shared" si="17"/>
        <v>0.20077344</v>
      </c>
      <c r="L62" s="13"/>
      <c r="M62" s="13"/>
      <c r="N62" s="13">
        <f t="shared" si="17"/>
        <v>1.0562428799999999</v>
      </c>
      <c r="O62" s="13">
        <f t="shared" si="17"/>
        <v>1.4752483200000002</v>
      </c>
      <c r="P62" s="13"/>
      <c r="Q62" s="13">
        <f t="shared" si="17"/>
        <v>1.7458560000000003</v>
      </c>
      <c r="R62" s="13"/>
      <c r="S62" s="13"/>
      <c r="T62" s="13">
        <f>1.732*T61*(T60/1000)*0.8</f>
        <v>0.31425407999999999</v>
      </c>
      <c r="U62" s="13">
        <f>1.732*U61*(U60/1000)*0.8</f>
        <v>0.48011039999999999</v>
      </c>
      <c r="V62" s="13"/>
      <c r="W62" s="13">
        <f t="shared" ref="W62" si="18">1.732*W61*(W60/1000)*0.8</f>
        <v>0.54121536000000003</v>
      </c>
      <c r="X62" s="13"/>
      <c r="Y62" s="13"/>
      <c r="Z62" s="17"/>
      <c r="AA62" s="17"/>
      <c r="AB62" s="17"/>
    </row>
    <row r="63" spans="1:2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56" t="s">
        <v>41</v>
      </c>
      <c r="U63" s="57"/>
      <c r="V63" s="57"/>
      <c r="W63" s="57"/>
      <c r="X63" s="57"/>
      <c r="Y63" s="58"/>
      <c r="Z63" s="14"/>
      <c r="AA63" s="14"/>
      <c r="AB63" s="14"/>
    </row>
    <row r="64" spans="1:28" x14ac:dyDescent="0.25">
      <c r="A64" s="21" t="s">
        <v>12</v>
      </c>
      <c r="B64" s="18" t="s">
        <v>13</v>
      </c>
      <c r="C64" s="22" t="str">
        <f>'[1]Замеры РП'!$E$4</f>
        <v>4.00</v>
      </c>
      <c r="D64" s="18" t="s">
        <v>14</v>
      </c>
      <c r="E64" s="23">
        <f>B45+H45+N45+B60+B50+H50+T50+H60+B55+N55+T55+T45+N60+H55+N50+T60+T65</f>
        <v>835</v>
      </c>
      <c r="F64" s="14" t="s">
        <v>15</v>
      </c>
      <c r="G64" s="14"/>
      <c r="H64" s="18" t="s">
        <v>16</v>
      </c>
      <c r="I64" s="24">
        <f>B47+H47+N47+T47+B62+B52+H52+N52+T52+H62+B57+H57+N57+T57+N62+T62+T67</f>
        <v>7.2889488000000009</v>
      </c>
      <c r="J64" s="14" t="s">
        <v>17</v>
      </c>
      <c r="K64" s="20"/>
      <c r="L64" s="20"/>
      <c r="M64" s="20"/>
      <c r="O64" s="14"/>
      <c r="P64" s="14"/>
      <c r="Q64" s="14"/>
      <c r="R64" s="14"/>
      <c r="S64" s="14"/>
      <c r="T64" s="10" t="str">
        <f>'[1]Замеры РП'!$E$4</f>
        <v>4.00</v>
      </c>
      <c r="U64" s="10" t="str">
        <f>'[1]Замеры РП'!$F$4</f>
        <v>9.00</v>
      </c>
      <c r="V64" s="10" t="str">
        <f>'[1]Замеры РП'!$G$4</f>
        <v>14.00</v>
      </c>
      <c r="W64" s="10" t="str">
        <f>'[1]Замеры РП'!$H$4</f>
        <v>18.00</v>
      </c>
      <c r="X64" s="10" t="str">
        <f>'[1]Замеры РП'!$I$4</f>
        <v>20.00</v>
      </c>
      <c r="Y64" s="10" t="str">
        <f>'[1]Замеры РП'!$J$4</f>
        <v>22.00</v>
      </c>
      <c r="Z64" s="14"/>
      <c r="AA64" s="14"/>
      <c r="AB64" s="14"/>
    </row>
    <row r="65" spans="1:28" x14ac:dyDescent="0.25">
      <c r="A65" s="14"/>
      <c r="B65" s="18" t="s">
        <v>13</v>
      </c>
      <c r="C65" s="22" t="str">
        <f>'[1]Замеры РП'!$F$4</f>
        <v>9.00</v>
      </c>
      <c r="D65" s="18" t="s">
        <v>14</v>
      </c>
      <c r="E65" s="23">
        <f>C45+I45+O45+U45+C60+C50+I50+O50+U50+I60+C55+I55+O55+U55+O60+U60+U65</f>
        <v>1402</v>
      </c>
      <c r="F65" s="14" t="s">
        <v>15</v>
      </c>
      <c r="G65" s="14"/>
      <c r="H65" s="18" t="s">
        <v>16</v>
      </c>
      <c r="I65" s="24">
        <f>C47+I47+O47+U47+C62+C52+I52+O52+U52+I62+C57+I57+O57+U57+O62+U62+U67</f>
        <v>12.23845056</v>
      </c>
      <c r="J65" s="14" t="s">
        <v>17</v>
      </c>
      <c r="K65" s="20"/>
      <c r="L65" s="20"/>
      <c r="M65" s="20"/>
      <c r="O65" s="14"/>
      <c r="P65" s="14"/>
      <c r="Q65" s="14"/>
      <c r="R65" s="14"/>
      <c r="S65" s="14"/>
      <c r="T65" s="59">
        <f>'[1]Замеры ИСК'!G58</f>
        <v>38</v>
      </c>
      <c r="U65" s="59">
        <f>'[1]Замеры ИСК'!L58</f>
        <v>50</v>
      </c>
      <c r="V65" s="59"/>
      <c r="W65" s="59">
        <f>'[1]Замеры ИСК'!U58</f>
        <v>57</v>
      </c>
      <c r="X65" s="59"/>
      <c r="Y65" s="59"/>
      <c r="Z65" s="14"/>
      <c r="AA65" s="14"/>
      <c r="AB65" s="14"/>
    </row>
    <row r="66" spans="1:28" x14ac:dyDescent="0.25">
      <c r="A66" s="14"/>
      <c r="B66" s="18" t="s">
        <v>13</v>
      </c>
      <c r="C66" s="22" t="s">
        <v>19</v>
      </c>
      <c r="D66" s="18" t="s">
        <v>14</v>
      </c>
      <c r="E66" s="23">
        <f>E45+K45+Q45+W45+E50+K50+Q50+W50+E55+K55+Q55+W55+E60+K60+Q60+W60+W65</f>
        <v>1475</v>
      </c>
      <c r="F66" s="14" t="s">
        <v>15</v>
      </c>
      <c r="G66" s="28"/>
      <c r="H66" s="18" t="s">
        <v>16</v>
      </c>
      <c r="I66" s="60">
        <f>E47+K47+Q47+W47+E52+K52+Q52+W52+E57+K57+Q57+W57+E62+K62+Q62+W62+W67</f>
        <v>12.8320416</v>
      </c>
      <c r="J66" s="14" t="s">
        <v>17</v>
      </c>
      <c r="K66" s="20"/>
      <c r="L66" s="20"/>
      <c r="M66" s="20"/>
      <c r="O66" s="14"/>
      <c r="P66" s="14"/>
      <c r="Q66" s="14"/>
      <c r="R66" s="14"/>
      <c r="S66" s="14"/>
      <c r="T66" s="59">
        <f>'[1]Замеры ИСК'!G57</f>
        <v>6.3</v>
      </c>
      <c r="U66" s="59">
        <f>'[1]Замеры ИСК'!L57</f>
        <v>6.3</v>
      </c>
      <c r="V66" s="59"/>
      <c r="W66" s="44">
        <f>'[1]Замеры ИСК'!U57</f>
        <v>6.3</v>
      </c>
      <c r="X66" s="59"/>
      <c r="Y66" s="44"/>
      <c r="Z66" s="14"/>
      <c r="AA66" s="14"/>
      <c r="AB66" s="14"/>
    </row>
    <row r="67" spans="1:28" x14ac:dyDescent="0.25">
      <c r="A67" s="14"/>
      <c r="B67" s="18"/>
      <c r="C67" s="22"/>
      <c r="D67" s="18"/>
      <c r="E67" s="23"/>
      <c r="F67" s="14"/>
      <c r="G67" s="14"/>
      <c r="H67" s="18"/>
      <c r="I67" s="24"/>
      <c r="J67" s="14"/>
      <c r="K67" s="20"/>
      <c r="L67" s="20"/>
      <c r="M67" s="20"/>
      <c r="O67" s="14"/>
      <c r="P67" s="14"/>
      <c r="Q67" s="14"/>
      <c r="R67" s="14"/>
      <c r="S67" s="14"/>
      <c r="T67" s="13">
        <f>1.732*T66*(T65/1000)*0.8</f>
        <v>0.33171264</v>
      </c>
      <c r="U67" s="13">
        <f>1.732*U66*(U65/1000)*0.8</f>
        <v>0.43646400000000007</v>
      </c>
      <c r="V67" s="13"/>
      <c r="W67" s="13">
        <f t="shared" ref="W67" si="19">1.732*W66*(W65/1000)*0.8</f>
        <v>0.49756896</v>
      </c>
      <c r="X67" s="13"/>
      <c r="Y67" s="13"/>
      <c r="Z67" s="14"/>
      <c r="AA67" s="14"/>
      <c r="AB67" s="14"/>
    </row>
    <row r="68" spans="1:28" x14ac:dyDescent="0.25">
      <c r="A68" s="14"/>
      <c r="B68" s="18"/>
      <c r="C68" s="22"/>
      <c r="D68" s="18"/>
      <c r="E68" s="23"/>
      <c r="F68" s="14"/>
      <c r="G68" s="14"/>
      <c r="H68" s="18"/>
      <c r="I68" s="24"/>
      <c r="J68" s="14"/>
      <c r="K68" s="20"/>
      <c r="L68" s="20"/>
      <c r="M68" s="20"/>
      <c r="O68" s="14"/>
      <c r="P68" s="14"/>
      <c r="Q68" s="14"/>
      <c r="R68" s="14"/>
      <c r="S68" s="14"/>
      <c r="T68" s="17"/>
      <c r="U68" s="17"/>
      <c r="V68" s="17"/>
      <c r="W68" s="17"/>
      <c r="X68" s="17"/>
      <c r="Y68" s="17"/>
      <c r="Z68" s="14"/>
      <c r="AA68" s="14"/>
      <c r="AB68" s="14"/>
    </row>
    <row r="69" spans="1:28" x14ac:dyDescent="0.25">
      <c r="A69" s="14"/>
      <c r="B69" s="29"/>
      <c r="C69" s="21"/>
      <c r="D69" s="29"/>
      <c r="E69" s="51"/>
      <c r="F69" s="28"/>
      <c r="G69" s="28"/>
      <c r="H69" s="29"/>
      <c r="I69" s="31"/>
      <c r="J69" s="28"/>
      <c r="K69" s="20"/>
      <c r="L69" s="20"/>
      <c r="M69" s="20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42" customFormat="1" x14ac:dyDescent="0.25">
      <c r="A70" s="37"/>
      <c r="B70" s="34"/>
      <c r="C70" s="35"/>
      <c r="D70" s="34"/>
      <c r="E70" s="49"/>
      <c r="F70" s="37"/>
      <c r="G70" s="37"/>
      <c r="H70" s="34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x14ac:dyDescent="0.25">
      <c r="A71" s="6" t="s">
        <v>42</v>
      </c>
      <c r="B71" s="7" t="s">
        <v>43</v>
      </c>
      <c r="C71" s="8"/>
      <c r="D71" s="8"/>
      <c r="E71" s="8"/>
      <c r="F71" s="8"/>
      <c r="G71" s="9"/>
      <c r="H71" s="7" t="s">
        <v>31</v>
      </c>
      <c r="I71" s="8"/>
      <c r="J71" s="8"/>
      <c r="K71" s="8"/>
      <c r="L71" s="8"/>
      <c r="M71" s="9"/>
      <c r="N71" s="7" t="s">
        <v>44</v>
      </c>
      <c r="O71" s="8"/>
      <c r="P71" s="8"/>
      <c r="Q71" s="8"/>
      <c r="R71" s="8"/>
      <c r="S71" s="9"/>
      <c r="T71" s="7" t="s">
        <v>45</v>
      </c>
      <c r="U71" s="8"/>
      <c r="V71" s="8"/>
      <c r="W71" s="8"/>
      <c r="X71" s="8"/>
      <c r="Y71" s="9"/>
      <c r="Z71" s="14"/>
      <c r="AA71" s="14"/>
      <c r="AB71" s="14"/>
    </row>
    <row r="72" spans="1:28" x14ac:dyDescent="0.25">
      <c r="A72" s="6"/>
      <c r="B72" s="10" t="str">
        <f>'[1]Замеры РП'!$E$4</f>
        <v>4.00</v>
      </c>
      <c r="C72" s="10" t="str">
        <f>'[1]Замеры РП'!$F$4</f>
        <v>9.00</v>
      </c>
      <c r="D72" s="10" t="str">
        <f>'[1]Замеры РП'!$G$4</f>
        <v>14.00</v>
      </c>
      <c r="E72" s="10" t="str">
        <f>'[1]Замеры РП'!$H$4</f>
        <v>18.00</v>
      </c>
      <c r="F72" s="10" t="str">
        <f>'[1]Замеры РП'!$I$4</f>
        <v>20.00</v>
      </c>
      <c r="G72" s="10" t="str">
        <f>'[1]Замеры РП'!$J$4</f>
        <v>22.00</v>
      </c>
      <c r="H72" s="10" t="str">
        <f>'[1]Замеры РП'!$E$4</f>
        <v>4.00</v>
      </c>
      <c r="I72" s="10" t="str">
        <f>'[1]Замеры РП'!$F$4</f>
        <v>9.00</v>
      </c>
      <c r="J72" s="10" t="str">
        <f>'[1]Замеры РП'!$G$4</f>
        <v>14.00</v>
      </c>
      <c r="K72" s="10" t="str">
        <f>'[1]Замеры РП'!$H$4</f>
        <v>18.00</v>
      </c>
      <c r="L72" s="10" t="str">
        <f>'[1]Замеры РП'!$I$4</f>
        <v>20.00</v>
      </c>
      <c r="M72" s="10" t="str">
        <f>'[1]Замеры РП'!$J$4</f>
        <v>22.00</v>
      </c>
      <c r="N72" s="10" t="str">
        <f>'[1]Замеры РП'!$E$4</f>
        <v>4.00</v>
      </c>
      <c r="O72" s="10" t="str">
        <f>'[1]Замеры РП'!$F$4</f>
        <v>9.00</v>
      </c>
      <c r="P72" s="10" t="str">
        <f>'[1]Замеры РП'!$G$4</f>
        <v>14.00</v>
      </c>
      <c r="Q72" s="10" t="str">
        <f>'[1]Замеры РП'!$H$4</f>
        <v>18.00</v>
      </c>
      <c r="R72" s="10" t="str">
        <f>'[1]Замеры РП'!$I$4</f>
        <v>20.00</v>
      </c>
      <c r="S72" s="10" t="str">
        <f>'[1]Замеры РП'!$J$4</f>
        <v>22.00</v>
      </c>
      <c r="T72" s="10" t="str">
        <f>'[1]Замеры РП'!$E$4</f>
        <v>4.00</v>
      </c>
      <c r="U72" s="10" t="str">
        <f>'[1]Замеры РП'!$F$4</f>
        <v>9.00</v>
      </c>
      <c r="V72" s="10" t="str">
        <f>'[1]Замеры РП'!$G$4</f>
        <v>14.00</v>
      </c>
      <c r="W72" s="10" t="str">
        <f>'[1]Замеры РП'!$H$4</f>
        <v>18.00</v>
      </c>
      <c r="X72" s="10" t="str">
        <f>'[1]Замеры РП'!$I$4</f>
        <v>20.00</v>
      </c>
      <c r="Y72" s="10" t="str">
        <f>'[1]Замеры РП'!$J$4</f>
        <v>22.00</v>
      </c>
      <c r="Z72" s="14"/>
      <c r="AA72" s="14"/>
      <c r="AB72" s="14"/>
    </row>
    <row r="73" spans="1:28" x14ac:dyDescent="0.25">
      <c r="A73" s="11" t="s">
        <v>6</v>
      </c>
      <c r="B73" s="11">
        <f>'[1]Замеры ИСК'!G62</f>
        <v>69</v>
      </c>
      <c r="C73" s="11">
        <f>'[1]Замеры ИСК'!L62</f>
        <v>97</v>
      </c>
      <c r="D73" s="11"/>
      <c r="E73" s="11">
        <f>'[1]Замеры ИСК'!U62</f>
        <v>129</v>
      </c>
      <c r="F73" s="11"/>
      <c r="G73" s="11"/>
      <c r="H73" s="11">
        <f>'[1]Замеры ИСК'!G63</f>
        <v>75</v>
      </c>
      <c r="I73" s="11">
        <f>'[1]Замеры ИСК'!L63</f>
        <v>138</v>
      </c>
      <c r="J73" s="11"/>
      <c r="K73" s="11">
        <f>'[1]Замеры ИСК'!U63</f>
        <v>157</v>
      </c>
      <c r="L73" s="11"/>
      <c r="M73" s="11"/>
      <c r="N73" s="11">
        <f>'[1]Замеры ИСК'!G65</f>
        <v>15</v>
      </c>
      <c r="O73" s="11">
        <f>'[1]Замеры ИСК'!L65</f>
        <v>29</v>
      </c>
      <c r="P73" s="11"/>
      <c r="Q73" s="11">
        <f>'[1]Замеры ИСК'!U65</f>
        <v>24</v>
      </c>
      <c r="R73" s="11"/>
      <c r="S73" s="11"/>
      <c r="T73" s="11">
        <f>'[1]Замеры ИСК'!G66</f>
        <v>100</v>
      </c>
      <c r="U73" s="11">
        <f>'[1]Замеры ИСК'!L66</f>
        <v>129</v>
      </c>
      <c r="V73" s="11"/>
      <c r="W73" s="11">
        <f>'[1]Замеры ИСК'!U66</f>
        <v>136</v>
      </c>
      <c r="X73" s="11"/>
      <c r="Y73" s="11"/>
      <c r="Z73" s="14"/>
      <c r="AA73" s="14"/>
      <c r="AB73" s="14"/>
    </row>
    <row r="74" spans="1:28" x14ac:dyDescent="0.25">
      <c r="A74" s="11" t="s">
        <v>7</v>
      </c>
      <c r="B74" s="11">
        <f>'[1]Замеры ИСК'!G60</f>
        <v>6.42</v>
      </c>
      <c r="C74" s="11">
        <f>'[1]Замеры ИСК'!L60</f>
        <v>6.26</v>
      </c>
      <c r="D74" s="11"/>
      <c r="E74" s="44">
        <f>'[1]Замеры ИСК'!U60</f>
        <v>6.31</v>
      </c>
      <c r="F74" s="11"/>
      <c r="G74" s="44"/>
      <c r="H74" s="11">
        <f>'[1]Замеры ИСК'!G60</f>
        <v>6.42</v>
      </c>
      <c r="I74" s="11">
        <f>'[1]Замеры ИСК'!L60</f>
        <v>6.26</v>
      </c>
      <c r="J74" s="11"/>
      <c r="K74" s="44">
        <f>'[1]Замеры ИСК'!U60</f>
        <v>6.31</v>
      </c>
      <c r="L74" s="11"/>
      <c r="M74" s="44"/>
      <c r="N74" s="11">
        <f>'[1]Замеры ИСК'!G64</f>
        <v>6.29</v>
      </c>
      <c r="O74" s="11">
        <f>'[1]Замеры ИСК'!L64</f>
        <v>6.34</v>
      </c>
      <c r="P74" s="11"/>
      <c r="Q74" s="44">
        <f>'[1]Замеры ИСК'!U64</f>
        <v>6.39</v>
      </c>
      <c r="R74" s="11"/>
      <c r="S74" s="44"/>
      <c r="T74" s="11">
        <f>'[1]Замеры ИСК'!G64</f>
        <v>6.29</v>
      </c>
      <c r="U74" s="11">
        <f>'[1]Замеры ИСК'!L64</f>
        <v>6.34</v>
      </c>
      <c r="V74" s="11"/>
      <c r="W74" s="44">
        <f>'[1]Замеры ИСК'!U64</f>
        <v>6.39</v>
      </c>
      <c r="X74" s="11"/>
      <c r="Y74" s="44"/>
      <c r="Z74" s="14"/>
      <c r="AA74" s="14"/>
      <c r="AB74" s="14"/>
    </row>
    <row r="75" spans="1:28" x14ac:dyDescent="0.25">
      <c r="A75" s="11" t="s">
        <v>8</v>
      </c>
      <c r="B75" s="13">
        <f>1.732*B74*(B73/1000)*0.8</f>
        <v>0.61379308799999999</v>
      </c>
      <c r="C75" s="13">
        <f>1.732*C74*(C73/1000)*0.8</f>
        <v>0.84136403199999998</v>
      </c>
      <c r="D75" s="13"/>
      <c r="E75" s="13">
        <f t="shared" ref="E75" si="20">1.732*E74*(E73/1000)*0.8</f>
        <v>1.1278645440000001</v>
      </c>
      <c r="F75" s="13"/>
      <c r="G75" s="13"/>
      <c r="H75" s="13">
        <f>1.732*H74*(H73/1000)*0.8</f>
        <v>0.66716639999999994</v>
      </c>
      <c r="I75" s="13">
        <f>1.732*I74*(I73/1000)*0.8</f>
        <v>1.196992128</v>
      </c>
      <c r="J75" s="13"/>
      <c r="K75" s="13">
        <f t="shared" ref="K75" si="21">1.732*K74*(K73/1000)*0.8</f>
        <v>1.3726723520000002</v>
      </c>
      <c r="L75" s="13"/>
      <c r="M75" s="13"/>
      <c r="N75" s="13">
        <f>1.732*N74*(N73/1000)*0.8</f>
        <v>0.13073136000000002</v>
      </c>
      <c r="O75" s="13">
        <f>1.732*O74*(O73/1000)*0.8</f>
        <v>0.25475641599999999</v>
      </c>
      <c r="P75" s="13"/>
      <c r="Q75" s="13">
        <f t="shared" ref="Q75" si="22">1.732*Q74*(Q73/1000)*0.8</f>
        <v>0.212495616</v>
      </c>
      <c r="R75" s="13"/>
      <c r="S75" s="13"/>
      <c r="T75" s="13">
        <f>1.732*T74*(T73/1000)*0.8</f>
        <v>0.87154240000000005</v>
      </c>
      <c r="U75" s="13">
        <f>1.732*U74*(U73/1000)*0.8</f>
        <v>1.1332268160000001</v>
      </c>
      <c r="V75" s="13"/>
      <c r="W75" s="13">
        <f t="shared" ref="W75" si="23">1.732*W74*(W73/1000)*0.8</f>
        <v>1.2041418240000001</v>
      </c>
      <c r="X75" s="13"/>
      <c r="Y75" s="13"/>
      <c r="Z75" s="14"/>
      <c r="AA75" s="14"/>
      <c r="AB75" s="14"/>
    </row>
    <row r="76" spans="1:28" x14ac:dyDescent="0.25">
      <c r="A76" s="21" t="s">
        <v>12</v>
      </c>
      <c r="B76" s="18" t="s">
        <v>13</v>
      </c>
      <c r="C76" s="22" t="str">
        <f>'[1]Замеры РП'!$E$4</f>
        <v>4.00</v>
      </c>
      <c r="D76" s="18" t="s">
        <v>14</v>
      </c>
      <c r="E76" s="25">
        <f>B73+H73+N73+T73+N78+T78</f>
        <v>339</v>
      </c>
      <c r="F76" s="14" t="s">
        <v>15</v>
      </c>
      <c r="G76" s="14"/>
      <c r="H76" s="18" t="s">
        <v>16</v>
      </c>
      <c r="I76" s="24">
        <f>B75+H75+N75+T75+N80+T80</f>
        <v>2.9887530560000002</v>
      </c>
      <c r="J76" s="14" t="s">
        <v>17</v>
      </c>
      <c r="K76" s="14"/>
      <c r="L76" s="14"/>
      <c r="M76" s="14"/>
      <c r="N76" s="7" t="s">
        <v>46</v>
      </c>
      <c r="O76" s="8"/>
      <c r="P76" s="8"/>
      <c r="Q76" s="8"/>
      <c r="R76" s="8"/>
      <c r="S76" s="9"/>
      <c r="T76" s="7" t="s">
        <v>30</v>
      </c>
      <c r="U76" s="8"/>
      <c r="V76" s="8"/>
      <c r="W76" s="8"/>
      <c r="X76" s="8"/>
      <c r="Y76" s="9"/>
      <c r="Z76" s="14"/>
      <c r="AA76" s="14"/>
      <c r="AB76" s="14"/>
    </row>
    <row r="77" spans="1:28" x14ac:dyDescent="0.25">
      <c r="A77" s="14"/>
      <c r="B77" s="18" t="s">
        <v>13</v>
      </c>
      <c r="C77" s="22" t="str">
        <f>'[1]Замеры РП'!$F$4</f>
        <v>9.00</v>
      </c>
      <c r="D77" s="18" t="s">
        <v>14</v>
      </c>
      <c r="E77" s="25">
        <f>C73+I73+O73+U73+O78+U78</f>
        <v>528</v>
      </c>
      <c r="F77" s="14" t="s">
        <v>15</v>
      </c>
      <c r="G77" s="14"/>
      <c r="H77" s="18" t="s">
        <v>16</v>
      </c>
      <c r="I77" s="24">
        <f>C75+I75+O75+U75+O80+U80</f>
        <v>4.6031848960000001</v>
      </c>
      <c r="J77" s="14" t="s">
        <v>17</v>
      </c>
      <c r="L77" s="20"/>
      <c r="M77" s="20"/>
      <c r="N77" s="10" t="str">
        <f>'[1]Замеры РП'!$E$4</f>
        <v>4.00</v>
      </c>
      <c r="O77" s="10" t="str">
        <f>'[1]Замеры РП'!$F$4</f>
        <v>9.00</v>
      </c>
      <c r="P77" s="10" t="str">
        <f>'[1]Замеры РП'!$G$4</f>
        <v>14.00</v>
      </c>
      <c r="Q77" s="10" t="str">
        <f>'[1]Замеры РП'!$H$4</f>
        <v>18.00</v>
      </c>
      <c r="R77" s="10" t="str">
        <f>'[1]Замеры РП'!$I$4</f>
        <v>20.00</v>
      </c>
      <c r="S77" s="10" t="str">
        <f>'[1]Замеры РП'!$J$4</f>
        <v>22.00</v>
      </c>
      <c r="T77" s="10" t="str">
        <f>'[1]Замеры РП'!$E$4</f>
        <v>4.00</v>
      </c>
      <c r="U77" s="10" t="str">
        <f>'[1]Замеры РП'!$F$4</f>
        <v>9.00</v>
      </c>
      <c r="V77" s="10" t="str">
        <f>'[1]Замеры РП'!$G$4</f>
        <v>14.00</v>
      </c>
      <c r="W77" s="10" t="str">
        <f>'[1]Замеры РП'!$H$4</f>
        <v>18.00</v>
      </c>
      <c r="X77" s="10" t="str">
        <f>'[1]Замеры РП'!$I$4</f>
        <v>20.00</v>
      </c>
      <c r="Y77" s="10" t="str">
        <f>'[1]Замеры РП'!$J$4</f>
        <v>22.00</v>
      </c>
      <c r="Z77" s="14"/>
      <c r="AA77" s="14"/>
      <c r="AB77" s="14"/>
    </row>
    <row r="78" spans="1:28" x14ac:dyDescent="0.25">
      <c r="A78" s="14"/>
      <c r="B78" s="18" t="s">
        <v>13</v>
      </c>
      <c r="C78" s="22" t="s">
        <v>19</v>
      </c>
      <c r="D78" s="18" t="s">
        <v>14</v>
      </c>
      <c r="E78" s="25">
        <f>E73+K73+Q73+W73+Q78+W78</f>
        <v>604</v>
      </c>
      <c r="F78" s="14" t="s">
        <v>15</v>
      </c>
      <c r="G78" s="14"/>
      <c r="H78" s="18" t="s">
        <v>16</v>
      </c>
      <c r="I78" s="24">
        <f>E75+K75+Q75+W75+Q80+W80</f>
        <v>5.305240704</v>
      </c>
      <c r="J78" s="14" t="s">
        <v>17</v>
      </c>
      <c r="K78" s="14"/>
      <c r="L78" s="61" t="s">
        <v>6</v>
      </c>
      <c r="M78" s="61"/>
      <c r="N78" s="11">
        <f>'[1]Замеры ИСК'!G61</f>
        <v>46</v>
      </c>
      <c r="O78" s="11">
        <f>'[1]Замеры ИСК'!L61</f>
        <v>82</v>
      </c>
      <c r="P78" s="11"/>
      <c r="Q78" s="11">
        <f>'[1]Замеры ИСК'!U61</f>
        <v>98</v>
      </c>
      <c r="R78" s="11"/>
      <c r="S78" s="11"/>
      <c r="T78" s="11">
        <f>'[1]Замеры ИСК'!G67</f>
        <v>34</v>
      </c>
      <c r="U78" s="11">
        <f>'[1]Замеры ИСК'!L67</f>
        <v>53</v>
      </c>
      <c r="V78" s="11"/>
      <c r="W78" s="11">
        <f>'[1]Замеры ИСК'!U67</f>
        <v>60</v>
      </c>
      <c r="X78" s="11"/>
      <c r="Y78" s="11"/>
      <c r="Z78" s="14"/>
      <c r="AA78" s="14"/>
      <c r="AB78" s="14"/>
    </row>
    <row r="79" spans="1:28" x14ac:dyDescent="0.25">
      <c r="A79" s="14"/>
      <c r="D79" s="18"/>
      <c r="E79" s="25"/>
      <c r="F79" s="14"/>
      <c r="G79" s="14"/>
      <c r="H79" s="18"/>
      <c r="I79" s="24"/>
      <c r="J79" s="14"/>
      <c r="L79" s="61" t="s">
        <v>7</v>
      </c>
      <c r="M79" s="61"/>
      <c r="N79" s="11">
        <f>'[1]Замеры ИСК'!G60</f>
        <v>6.42</v>
      </c>
      <c r="O79" s="11">
        <f>'[1]Замеры ИСК'!L60</f>
        <v>6.26</v>
      </c>
      <c r="P79" s="11"/>
      <c r="Q79" s="44">
        <f>'[1]Замеры ИСК'!U60</f>
        <v>6.31</v>
      </c>
      <c r="R79" s="11"/>
      <c r="S79" s="44"/>
      <c r="T79" s="11">
        <f>'[1]Замеры ИСК'!G64</f>
        <v>6.29</v>
      </c>
      <c r="U79" s="11">
        <f>'[1]Замеры ИСК'!L64</f>
        <v>6.34</v>
      </c>
      <c r="V79" s="11"/>
      <c r="W79" s="44">
        <f>'[1]Замеры ИСК'!U64</f>
        <v>6.39</v>
      </c>
      <c r="X79" s="11"/>
      <c r="Y79" s="44"/>
      <c r="Z79" s="14"/>
      <c r="AA79" s="14"/>
      <c r="AB79" s="14"/>
    </row>
    <row r="80" spans="1:28" x14ac:dyDescent="0.25">
      <c r="A80" s="14"/>
      <c r="B80" s="29"/>
      <c r="C80" s="21"/>
      <c r="D80" s="29"/>
      <c r="E80" s="32"/>
      <c r="F80" s="28"/>
      <c r="G80" s="28"/>
      <c r="H80" s="29"/>
      <c r="I80" s="31"/>
      <c r="J80" s="28"/>
      <c r="L80" s="61" t="s">
        <v>8</v>
      </c>
      <c r="M80" s="61"/>
      <c r="N80" s="13">
        <f t="shared" ref="N80:W80" si="24">1.732*N79*(N78/1000)*0.8</f>
        <v>0.40919539199999999</v>
      </c>
      <c r="O80" s="13">
        <f t="shared" si="24"/>
        <v>0.71125619200000001</v>
      </c>
      <c r="P80" s="13"/>
      <c r="Q80" s="13">
        <f t="shared" si="24"/>
        <v>0.85682732800000005</v>
      </c>
      <c r="R80" s="13"/>
      <c r="S80" s="13"/>
      <c r="T80" s="13">
        <f t="shared" si="24"/>
        <v>0.29632441600000003</v>
      </c>
      <c r="U80" s="13">
        <f t="shared" si="24"/>
        <v>0.46558931199999992</v>
      </c>
      <c r="V80" s="13"/>
      <c r="W80" s="13">
        <f t="shared" si="24"/>
        <v>0.53123904</v>
      </c>
      <c r="X80" s="13"/>
      <c r="Y80" s="13"/>
      <c r="Z80" s="14"/>
      <c r="AA80" s="14"/>
      <c r="AB80" s="14"/>
    </row>
    <row r="81" spans="1:28" x14ac:dyDescent="0.25">
      <c r="A81" s="14"/>
      <c r="B81" s="29"/>
      <c r="C81" s="21"/>
      <c r="D81" s="29"/>
      <c r="E81" s="32"/>
      <c r="F81" s="28"/>
      <c r="G81" s="28"/>
      <c r="H81" s="29"/>
      <c r="I81" s="31"/>
      <c r="J81" s="28"/>
      <c r="L81" s="62"/>
      <c r="M81" s="62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4"/>
      <c r="AA81" s="14"/>
      <c r="AB81" s="14"/>
    </row>
    <row r="82" spans="1:28" x14ac:dyDescent="0.25">
      <c r="A82" s="14"/>
      <c r="B82" s="29"/>
      <c r="C82" s="21"/>
      <c r="D82" s="29"/>
      <c r="E82" s="32"/>
      <c r="F82" s="28"/>
      <c r="G82" s="28"/>
      <c r="H82" s="29"/>
      <c r="I82" s="31"/>
      <c r="J82" s="28"/>
      <c r="L82" s="62"/>
      <c r="M82" s="62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4"/>
      <c r="AA82" s="14"/>
      <c r="AB82" s="14"/>
    </row>
    <row r="83" spans="1:28" s="42" customFormat="1" x14ac:dyDescent="0.25">
      <c r="A83" s="37"/>
      <c r="B83" s="34"/>
      <c r="C83" s="63"/>
      <c r="D83" s="34"/>
      <c r="E83" s="64"/>
      <c r="F83" s="37"/>
      <c r="G83" s="37"/>
      <c r="H83" s="34"/>
      <c r="I83" s="39"/>
      <c r="J83" s="37"/>
      <c r="L83" s="65"/>
      <c r="M83" s="65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7"/>
      <c r="AA83" s="37"/>
      <c r="AB83" s="37"/>
    </row>
    <row r="84" spans="1:28" x14ac:dyDescent="0.25">
      <c r="A84" s="6" t="s">
        <v>47</v>
      </c>
      <c r="B84" s="7" t="s">
        <v>29</v>
      </c>
      <c r="C84" s="8"/>
      <c r="D84" s="8"/>
      <c r="E84" s="8"/>
      <c r="F84" s="8"/>
      <c r="G84" s="9"/>
      <c r="H84" s="7" t="s">
        <v>48</v>
      </c>
      <c r="I84" s="8"/>
      <c r="J84" s="8"/>
      <c r="K84" s="8"/>
      <c r="L84" s="8"/>
      <c r="M84" s="9"/>
      <c r="N84" s="7" t="s">
        <v>46</v>
      </c>
      <c r="O84" s="8"/>
      <c r="P84" s="8"/>
      <c r="Q84" s="8"/>
      <c r="R84" s="8"/>
      <c r="S84" s="9"/>
      <c r="T84" s="7" t="s">
        <v>49</v>
      </c>
      <c r="U84" s="8"/>
      <c r="V84" s="8"/>
      <c r="W84" s="8"/>
      <c r="X84" s="8"/>
      <c r="Y84" s="9"/>
    </row>
    <row r="85" spans="1:28" x14ac:dyDescent="0.25">
      <c r="A85" s="6"/>
      <c r="B85" s="10" t="str">
        <f>'[1]Замеры РП'!$E$4</f>
        <v>4.00</v>
      </c>
      <c r="C85" s="10" t="str">
        <f>'[1]Замеры РП'!$F$4</f>
        <v>9.00</v>
      </c>
      <c r="D85" s="10" t="str">
        <f>'[1]Замеры РП'!$G$4</f>
        <v>14.00</v>
      </c>
      <c r="E85" s="10" t="str">
        <f>'[1]Замеры РП'!$H$4</f>
        <v>18.00</v>
      </c>
      <c r="F85" s="10" t="str">
        <f>'[1]Замеры РП'!$I$4</f>
        <v>20.00</v>
      </c>
      <c r="G85" s="10" t="str">
        <f>'[1]Замеры РП'!$J$4</f>
        <v>22.00</v>
      </c>
      <c r="H85" s="10" t="str">
        <f>'[1]Замеры РП'!$E$4</f>
        <v>4.00</v>
      </c>
      <c r="I85" s="10" t="str">
        <f>'[1]Замеры РП'!$F$4</f>
        <v>9.00</v>
      </c>
      <c r="J85" s="10" t="str">
        <f>'[1]Замеры РП'!$G$4</f>
        <v>14.00</v>
      </c>
      <c r="K85" s="10" t="str">
        <f>'[1]Замеры РП'!$H$4</f>
        <v>18.00</v>
      </c>
      <c r="L85" s="10" t="str">
        <f>'[1]Замеры РП'!$I$4</f>
        <v>20.00</v>
      </c>
      <c r="M85" s="10" t="str">
        <f>'[1]Замеры РП'!$J$4</f>
        <v>22.00</v>
      </c>
      <c r="N85" s="10" t="str">
        <f>'[1]Замеры РП'!$E$4</f>
        <v>4.00</v>
      </c>
      <c r="O85" s="10" t="str">
        <f>'[1]Замеры РП'!$F$4</f>
        <v>9.00</v>
      </c>
      <c r="P85" s="10" t="str">
        <f>'[1]Замеры РП'!$G$4</f>
        <v>14.00</v>
      </c>
      <c r="Q85" s="10" t="str">
        <f>'[1]Замеры РП'!$H$4</f>
        <v>18.00</v>
      </c>
      <c r="R85" s="10" t="str">
        <f>'[1]Замеры РП'!$I$4</f>
        <v>20.00</v>
      </c>
      <c r="S85" s="10" t="str">
        <f>'[1]Замеры РП'!$J$4</f>
        <v>22.00</v>
      </c>
      <c r="T85" s="10" t="str">
        <f>'[1]Замеры РП'!$E$4</f>
        <v>4.00</v>
      </c>
      <c r="U85" s="10" t="str">
        <f>'[1]Замеры РП'!$F$4</f>
        <v>9.00</v>
      </c>
      <c r="V85" s="10" t="str">
        <f>'[1]Замеры РП'!$G$4</f>
        <v>14.00</v>
      </c>
      <c r="W85" s="10" t="str">
        <f>'[1]Замеры РП'!$H$4</f>
        <v>18.00</v>
      </c>
      <c r="X85" s="10" t="str">
        <f>'[1]Замеры РП'!$I$4</f>
        <v>20.00</v>
      </c>
      <c r="Y85" s="10" t="str">
        <f>'[1]Замеры РП'!$J$4</f>
        <v>22.00</v>
      </c>
    </row>
    <row r="86" spans="1:28" x14ac:dyDescent="0.25">
      <c r="A86" s="11" t="s">
        <v>6</v>
      </c>
      <c r="B86" s="11">
        <f>'[1]Замеры ИСК'!G74</f>
        <v>153</v>
      </c>
      <c r="C86" s="11">
        <f>'[1]Замеры ИСК'!L74</f>
        <v>264</v>
      </c>
      <c r="D86" s="11"/>
      <c r="E86" s="11">
        <f>'[1]Замеры ИСК'!U74</f>
        <v>316</v>
      </c>
      <c r="F86" s="11"/>
      <c r="G86" s="11"/>
      <c r="H86" s="11">
        <f>'[1]Замеры ИСК'!G77</f>
        <v>107</v>
      </c>
      <c r="I86" s="11">
        <f>'[1]Замеры ИСК'!L77</f>
        <v>187</v>
      </c>
      <c r="J86" s="11"/>
      <c r="K86" s="11">
        <f>'[1]Замеры ИСК'!U77</f>
        <v>221</v>
      </c>
      <c r="L86" s="11"/>
      <c r="M86" s="11"/>
      <c r="N86" s="11">
        <f>'[1]Замеры ИСК'!G73</f>
        <v>95</v>
      </c>
      <c r="O86" s="11">
        <f>'[1]Замеры ИСК'!L73</f>
        <v>161</v>
      </c>
      <c r="P86" s="11"/>
      <c r="Q86" s="11">
        <f>'[1]Замеры ИСК'!U73</f>
        <v>193</v>
      </c>
      <c r="R86" s="11"/>
      <c r="S86" s="11"/>
      <c r="T86" s="11">
        <f>'[1]Замеры ИСК'!G79</f>
        <v>38</v>
      </c>
      <c r="U86" s="11">
        <f>'[1]Замеры ИСК'!L79</f>
        <v>66</v>
      </c>
      <c r="V86" s="11"/>
      <c r="W86" s="11">
        <f>'[1]Замеры ИСК'!U79</f>
        <v>76</v>
      </c>
      <c r="X86" s="11"/>
      <c r="Y86" s="11"/>
    </row>
    <row r="87" spans="1:28" x14ac:dyDescent="0.25">
      <c r="A87" s="11" t="s">
        <v>7</v>
      </c>
      <c r="B87" s="11">
        <f>'[1]Замеры ИСК'!G72</f>
        <v>6.3</v>
      </c>
      <c r="C87" s="11">
        <f>'[1]Замеры ИСК'!L72</f>
        <v>6.2</v>
      </c>
      <c r="D87" s="11"/>
      <c r="E87" s="11">
        <f>'[1]Замеры ИСК'!U72</f>
        <v>6.3</v>
      </c>
      <c r="F87" s="11"/>
      <c r="G87" s="44"/>
      <c r="H87" s="11">
        <f>'[1]Замеры ИСК'!G72</f>
        <v>6.3</v>
      </c>
      <c r="I87" s="11">
        <f>'[1]Замеры ИСК'!L72</f>
        <v>6.2</v>
      </c>
      <c r="J87" s="11"/>
      <c r="K87" s="11">
        <f>'[1]Замеры ИСК'!U72</f>
        <v>6.3</v>
      </c>
      <c r="L87" s="11"/>
      <c r="M87" s="44"/>
      <c r="N87" s="11">
        <f>'[1]Замеры ИСК'!G72</f>
        <v>6.3</v>
      </c>
      <c r="O87" s="11">
        <f>'[1]Замеры ИСК'!L72</f>
        <v>6.2</v>
      </c>
      <c r="P87" s="11"/>
      <c r="Q87" s="11">
        <f>'[1]Замеры ИСК'!U72</f>
        <v>6.3</v>
      </c>
      <c r="R87" s="11"/>
      <c r="S87" s="44"/>
      <c r="T87" s="11">
        <f>'[1]Замеры ИСК'!G72</f>
        <v>6.3</v>
      </c>
      <c r="U87" s="11">
        <f>'[1]Замеры ИСК'!L72</f>
        <v>6.2</v>
      </c>
      <c r="V87" s="11"/>
      <c r="W87" s="11">
        <f>'[1]Замеры ИСК'!U72</f>
        <v>6.3</v>
      </c>
      <c r="X87" s="11"/>
      <c r="Y87" s="44"/>
    </row>
    <row r="88" spans="1:28" x14ac:dyDescent="0.25">
      <c r="A88" s="11" t="s">
        <v>8</v>
      </c>
      <c r="B88" s="13">
        <f>1.732*B87*(B86/1000)*0.8</f>
        <v>1.3355798400000001</v>
      </c>
      <c r="C88" s="13">
        <f>1.732*C87*(C86/1000)*0.8</f>
        <v>2.2679500800000003</v>
      </c>
      <c r="D88" s="13"/>
      <c r="E88" s="13">
        <f t="shared" ref="E88" si="25">1.732*E87*(E86/1000)*0.8</f>
        <v>2.7584524800000003</v>
      </c>
      <c r="F88" s="13"/>
      <c r="G88" s="13"/>
      <c r="H88" s="13">
        <f>1.732*H87*(H86/1000)*0.8</f>
        <v>0.93403296000000013</v>
      </c>
      <c r="I88" s="13">
        <f>1.732*I87*(I86/1000)*0.8</f>
        <v>1.6064646400000002</v>
      </c>
      <c r="J88" s="13"/>
      <c r="K88" s="13">
        <f t="shared" ref="K88" si="26">1.732*K87*(K86/1000)*0.8</f>
        <v>1.92917088</v>
      </c>
      <c r="L88" s="13"/>
      <c r="M88" s="13"/>
      <c r="N88" s="13">
        <f>1.732*N87*(N86/1000)*0.8</f>
        <v>0.82928160000000006</v>
      </c>
      <c r="O88" s="13">
        <f>1.732*O87*(O86/1000)*0.8</f>
        <v>1.3831059200000002</v>
      </c>
      <c r="P88" s="13"/>
      <c r="Q88" s="13">
        <f t="shared" ref="Q88" si="27">1.732*Q87*(Q86/1000)*0.8</f>
        <v>1.6847510400000001</v>
      </c>
      <c r="R88" s="13"/>
      <c r="S88" s="13"/>
      <c r="T88" s="13">
        <f>1.732*T87*(T86/1000)*0.8</f>
        <v>0.33171264</v>
      </c>
      <c r="U88" s="13">
        <f>1.732*U87*(U86/1000)*0.8</f>
        <v>0.56698752000000008</v>
      </c>
      <c r="V88" s="13"/>
      <c r="W88" s="13">
        <f t="shared" ref="W88" si="28">1.732*W87*(W86/1000)*0.8</f>
        <v>0.66342528000000001</v>
      </c>
      <c r="X88" s="13"/>
      <c r="Y88" s="13"/>
    </row>
    <row r="89" spans="1:28" x14ac:dyDescent="0.25">
      <c r="A89" s="6" t="s">
        <v>47</v>
      </c>
      <c r="B89" s="7" t="s">
        <v>50</v>
      </c>
      <c r="C89" s="8"/>
      <c r="D89" s="8"/>
      <c r="E89" s="8"/>
      <c r="F89" s="8"/>
      <c r="G89" s="9"/>
      <c r="H89" s="7" t="s">
        <v>51</v>
      </c>
      <c r="I89" s="8"/>
      <c r="J89" s="8"/>
      <c r="K89" s="8"/>
      <c r="L89" s="8"/>
      <c r="M89" s="9"/>
      <c r="N89" s="7" t="s">
        <v>2</v>
      </c>
      <c r="O89" s="8"/>
      <c r="P89" s="8"/>
      <c r="Q89" s="8"/>
      <c r="R89" s="8"/>
      <c r="S89" s="9"/>
      <c r="T89" s="7" t="s">
        <v>52</v>
      </c>
      <c r="U89" s="8"/>
      <c r="V89" s="8"/>
      <c r="W89" s="8"/>
      <c r="X89" s="8"/>
      <c r="Y89" s="9"/>
    </row>
    <row r="90" spans="1:28" x14ac:dyDescent="0.25">
      <c r="A90" s="6"/>
      <c r="B90" s="10" t="str">
        <f>'[1]Замеры РП'!$E$4</f>
        <v>4.00</v>
      </c>
      <c r="C90" s="10" t="str">
        <f>'[1]Замеры РП'!$F$4</f>
        <v>9.00</v>
      </c>
      <c r="D90" s="10" t="str">
        <f>'[1]Замеры РП'!$G$4</f>
        <v>14.00</v>
      </c>
      <c r="E90" s="10" t="str">
        <f>'[1]Замеры РП'!$H$4</f>
        <v>18.00</v>
      </c>
      <c r="F90" s="10" t="str">
        <f>'[1]Замеры РП'!$I$4</f>
        <v>20.00</v>
      </c>
      <c r="G90" s="10" t="str">
        <f>'[1]Замеры РП'!$J$4</f>
        <v>22.00</v>
      </c>
      <c r="H90" s="10" t="str">
        <f>'[1]Замеры РП'!$E$4</f>
        <v>4.00</v>
      </c>
      <c r="I90" s="10" t="str">
        <f>'[1]Замеры РП'!$F$4</f>
        <v>9.00</v>
      </c>
      <c r="J90" s="10" t="str">
        <f>'[1]Замеры РП'!$G$4</f>
        <v>14.00</v>
      </c>
      <c r="K90" s="10" t="str">
        <f>'[1]Замеры РП'!$H$4</f>
        <v>18.00</v>
      </c>
      <c r="L90" s="10" t="str">
        <f>'[1]Замеры РП'!$I$4</f>
        <v>20.00</v>
      </c>
      <c r="M90" s="10" t="str">
        <f>'[1]Замеры РП'!$J$4</f>
        <v>22.00</v>
      </c>
      <c r="N90" s="10" t="str">
        <f>'[1]Замеры РП'!$E$4</f>
        <v>4.00</v>
      </c>
      <c r="O90" s="10" t="str">
        <f>'[1]Замеры РП'!$F$4</f>
        <v>9.00</v>
      </c>
      <c r="P90" s="10" t="str">
        <f>'[1]Замеры РП'!$G$4</f>
        <v>14.00</v>
      </c>
      <c r="Q90" s="10" t="str">
        <f>'[1]Замеры РП'!$H$4</f>
        <v>18.00</v>
      </c>
      <c r="R90" s="10" t="str">
        <f>'[1]Замеры РП'!$I$4</f>
        <v>20.00</v>
      </c>
      <c r="S90" s="10" t="str">
        <f>'[1]Замеры РП'!$J$4</f>
        <v>22.00</v>
      </c>
      <c r="T90" s="10" t="str">
        <f>'[1]Замеры РП'!$E$4</f>
        <v>4.00</v>
      </c>
      <c r="U90" s="10" t="str">
        <f>'[1]Замеры РП'!$F$4</f>
        <v>9.00</v>
      </c>
      <c r="V90" s="10" t="str">
        <f>'[1]Замеры РП'!$G$4</f>
        <v>14.00</v>
      </c>
      <c r="W90" s="10" t="str">
        <f>'[1]Замеры РП'!$H$4</f>
        <v>18.00</v>
      </c>
      <c r="X90" s="10" t="str">
        <f>'[1]Замеры РП'!$I$4</f>
        <v>20.00</v>
      </c>
      <c r="Y90" s="10" t="str">
        <f>'[1]Замеры РП'!$J$4</f>
        <v>22.00</v>
      </c>
    </row>
    <row r="91" spans="1:28" x14ac:dyDescent="0.25">
      <c r="A91" s="11" t="s">
        <v>6</v>
      </c>
      <c r="B91" s="11">
        <f>'[1]Замеры ИСК'!G76</f>
        <v>39</v>
      </c>
      <c r="C91" s="11">
        <f>'[1]Замеры ИСК'!L76</f>
        <v>82</v>
      </c>
      <c r="D91" s="11"/>
      <c r="E91" s="11">
        <f>'[1]Замеры ИСК'!U76</f>
        <v>84</v>
      </c>
      <c r="F91" s="11"/>
      <c r="G91" s="11"/>
      <c r="H91" s="11">
        <f>'[1]Замеры ИСК'!G81</f>
        <v>90</v>
      </c>
      <c r="I91" s="11">
        <f>'[1]Замеры ИСК'!L81</f>
        <v>197</v>
      </c>
      <c r="J91" s="11"/>
      <c r="K91" s="11">
        <f>'[1]Замеры ИСК'!U81</f>
        <v>190</v>
      </c>
      <c r="L91" s="11"/>
      <c r="M91" s="11"/>
      <c r="N91" s="11">
        <f>'[1]Замеры ИСК'!G82</f>
        <v>26</v>
      </c>
      <c r="O91" s="11">
        <f>'[1]Замеры ИСК'!L82</f>
        <v>45</v>
      </c>
      <c r="P91" s="11"/>
      <c r="Q91" s="11">
        <f>'[1]Замеры ИСК'!U82</f>
        <v>50</v>
      </c>
      <c r="R91" s="11"/>
      <c r="S91" s="11"/>
      <c r="T91" s="11">
        <f>'[1]Замеры ИСК'!G83</f>
        <v>38</v>
      </c>
      <c r="U91" s="11">
        <f>'[1]Замеры ИСК'!L83</f>
        <v>67</v>
      </c>
      <c r="V91" s="11"/>
      <c r="W91" s="11">
        <f>'[1]Замеры ИСК'!U83</f>
        <v>77</v>
      </c>
      <c r="X91" s="11"/>
      <c r="Y91" s="11"/>
    </row>
    <row r="92" spans="1:28" x14ac:dyDescent="0.25">
      <c r="A92" s="11" t="s">
        <v>7</v>
      </c>
      <c r="B92" s="11">
        <f>'[1]Замеры ИСК'!G72</f>
        <v>6.3</v>
      </c>
      <c r="C92" s="11">
        <f>'[1]Замеры ИСК'!L72</f>
        <v>6.2</v>
      </c>
      <c r="D92" s="11"/>
      <c r="E92" s="11">
        <f>'[1]Замеры ИСК'!U72</f>
        <v>6.3</v>
      </c>
      <c r="F92" s="11"/>
      <c r="G92" s="44"/>
      <c r="H92" s="11">
        <f>'[1]Замеры ИСК'!G80</f>
        <v>6.3</v>
      </c>
      <c r="I92" s="11">
        <f>'[1]Замеры ИСК'!L80</f>
        <v>6.2</v>
      </c>
      <c r="J92" s="11"/>
      <c r="K92" s="44">
        <f>'[1]Замеры ИСК'!U80</f>
        <v>6.3</v>
      </c>
      <c r="L92" s="11"/>
      <c r="M92" s="44"/>
      <c r="N92" s="11">
        <f>'[1]Замеры ИСК'!G80</f>
        <v>6.3</v>
      </c>
      <c r="O92" s="11">
        <f>'[1]Замеры ИСК'!L80</f>
        <v>6.2</v>
      </c>
      <c r="P92" s="11"/>
      <c r="Q92" s="44">
        <f>'[1]Замеры ИСК'!U80</f>
        <v>6.3</v>
      </c>
      <c r="R92" s="11"/>
      <c r="S92" s="44"/>
      <c r="T92" s="11">
        <f>'[1]Замеры ИСК'!G80</f>
        <v>6.3</v>
      </c>
      <c r="U92" s="11">
        <f>'[1]Замеры ИСК'!L80</f>
        <v>6.2</v>
      </c>
      <c r="V92" s="11"/>
      <c r="W92" s="44">
        <f>'[1]Замеры ИСК'!U80</f>
        <v>6.3</v>
      </c>
      <c r="X92" s="11"/>
      <c r="Y92" s="44"/>
    </row>
    <row r="93" spans="1:28" x14ac:dyDescent="0.25">
      <c r="A93" s="11" t="s">
        <v>8</v>
      </c>
      <c r="B93" s="13">
        <f>1.732*B92*(B91/1000)*0.8</f>
        <v>0.34044192000000001</v>
      </c>
      <c r="C93" s="13">
        <f>1.732*C92*(C91/1000)*0.8</f>
        <v>0.70443904000000002</v>
      </c>
      <c r="D93" s="13"/>
      <c r="E93" s="13">
        <f t="shared" ref="E93" si="29">1.732*E92*(E91/1000)*0.8</f>
        <v>0.73325952000000005</v>
      </c>
      <c r="F93" s="13"/>
      <c r="G93" s="13"/>
      <c r="H93" s="13">
        <f>1.732*H92*(H91/1000)*0.8</f>
        <v>0.78563519999999998</v>
      </c>
      <c r="I93" s="13">
        <f>1.732*I92*(I91/1000)*0.8</f>
        <v>1.6923718400000003</v>
      </c>
      <c r="J93" s="13"/>
      <c r="K93" s="13">
        <f t="shared" ref="K93" si="30">1.732*K92*(K91/1000)*0.8</f>
        <v>1.6585632000000001</v>
      </c>
      <c r="L93" s="13"/>
      <c r="M93" s="13"/>
      <c r="N93" s="13">
        <f>1.732*N92*(N91/1000)*0.8</f>
        <v>0.22696128000000002</v>
      </c>
      <c r="O93" s="13">
        <f>1.732*O92*(O91/1000)*0.8</f>
        <v>0.38658239999999999</v>
      </c>
      <c r="P93" s="13"/>
      <c r="Q93" s="13">
        <f t="shared" ref="Q93" si="31">1.732*Q92*(Q91/1000)*0.8</f>
        <v>0.43646400000000007</v>
      </c>
      <c r="R93" s="13"/>
      <c r="S93" s="13"/>
      <c r="T93" s="13">
        <f>1.732*T92*(T91/1000)*0.8</f>
        <v>0.33171264</v>
      </c>
      <c r="U93" s="13">
        <f>1.732*U92*(U91/1000)*0.8</f>
        <v>0.57557824000000002</v>
      </c>
      <c r="V93" s="13"/>
      <c r="W93" s="13">
        <f t="shared" ref="W93" si="32">1.732*W92*(W91/1000)*0.8</f>
        <v>0.67215456000000007</v>
      </c>
      <c r="X93" s="13"/>
      <c r="Y93" s="13"/>
    </row>
    <row r="94" spans="1:28" x14ac:dyDescent="0.25">
      <c r="A94" s="6" t="s">
        <v>47</v>
      </c>
      <c r="B94" s="7" t="s">
        <v>4</v>
      </c>
      <c r="C94" s="8"/>
      <c r="D94" s="8"/>
      <c r="E94" s="8"/>
      <c r="F94" s="8"/>
      <c r="G94" s="9"/>
      <c r="H94" s="7" t="s">
        <v>44</v>
      </c>
      <c r="I94" s="8"/>
      <c r="J94" s="8"/>
      <c r="K94" s="8"/>
      <c r="L94" s="8"/>
      <c r="M94" s="9"/>
      <c r="N94" s="7" t="s">
        <v>53</v>
      </c>
      <c r="O94" s="8"/>
      <c r="P94" s="8"/>
      <c r="Q94" s="8"/>
      <c r="R94" s="8"/>
      <c r="S94" s="9"/>
      <c r="T94" s="6" t="s">
        <v>54</v>
      </c>
      <c r="U94" s="6"/>
      <c r="V94" s="6"/>
      <c r="W94" s="6"/>
      <c r="X94" s="6"/>
      <c r="Y94" s="6"/>
      <c r="Z94" s="14"/>
      <c r="AA94" s="14"/>
      <c r="AB94" s="14"/>
    </row>
    <row r="95" spans="1:28" x14ac:dyDescent="0.25">
      <c r="A95" s="6"/>
      <c r="B95" s="10" t="str">
        <f>'[1]Замеры РП'!$E$4</f>
        <v>4.00</v>
      </c>
      <c r="C95" s="10" t="str">
        <f>'[1]Замеры РП'!$F$4</f>
        <v>9.00</v>
      </c>
      <c r="D95" s="10" t="str">
        <f>'[1]Замеры РП'!$G$4</f>
        <v>14.00</v>
      </c>
      <c r="E95" s="10" t="str">
        <f>'[1]Замеры РП'!$H$4</f>
        <v>18.00</v>
      </c>
      <c r="F95" s="10" t="str">
        <f>'[1]Замеры РП'!$I$4</f>
        <v>20.00</v>
      </c>
      <c r="G95" s="10" t="str">
        <f>'[1]Замеры РП'!$J$4</f>
        <v>22.00</v>
      </c>
      <c r="H95" s="10" t="str">
        <f>'[1]Замеры РП'!$E$4</f>
        <v>4.00</v>
      </c>
      <c r="I95" s="10" t="str">
        <f>'[1]Замеры РП'!$F$4</f>
        <v>9.00</v>
      </c>
      <c r="J95" s="10" t="str">
        <f>'[1]Замеры РП'!$G$4</f>
        <v>14.00</v>
      </c>
      <c r="K95" s="10" t="str">
        <f>'[1]Замеры РП'!$H$4</f>
        <v>18.00</v>
      </c>
      <c r="L95" s="10" t="str">
        <f>'[1]Замеры РП'!$I$4</f>
        <v>20.00</v>
      </c>
      <c r="M95" s="10" t="str">
        <f>'[1]Замеры РП'!$J$4</f>
        <v>22.00</v>
      </c>
      <c r="N95" s="10" t="str">
        <f>'[1]Замеры РП'!$E$4</f>
        <v>4.00</v>
      </c>
      <c r="O95" s="10" t="str">
        <f>'[1]Замеры РП'!$F$4</f>
        <v>9.00</v>
      </c>
      <c r="P95" s="10" t="str">
        <f>'[1]Замеры РП'!$G$4</f>
        <v>14.00</v>
      </c>
      <c r="Q95" s="10" t="str">
        <f>'[1]Замеры РП'!$H$4</f>
        <v>18.00</v>
      </c>
      <c r="R95" s="10" t="str">
        <f>'[1]Замеры РП'!$I$4</f>
        <v>20.00</v>
      </c>
      <c r="S95" s="10" t="str">
        <f>'[1]Замеры РП'!$J$4</f>
        <v>22.00</v>
      </c>
      <c r="T95" s="10" t="str">
        <f>'[1]Замеры РП'!$E$4</f>
        <v>4.00</v>
      </c>
      <c r="U95" s="10" t="str">
        <f>'[1]Замеры РП'!$F$4</f>
        <v>9.00</v>
      </c>
      <c r="V95" s="10" t="str">
        <f>'[1]Замеры РП'!$G$4</f>
        <v>14.00</v>
      </c>
      <c r="W95" s="10" t="str">
        <f>'[1]Замеры РП'!$H$4</f>
        <v>18.00</v>
      </c>
      <c r="X95" s="10" t="str">
        <f>'[1]Замеры РП'!$I$4</f>
        <v>20.00</v>
      </c>
      <c r="Y95" s="10" t="str">
        <f>'[1]Замеры РП'!$J$4</f>
        <v>22.00</v>
      </c>
      <c r="Z95" s="14"/>
      <c r="AA95" s="14"/>
      <c r="AB95" s="14"/>
    </row>
    <row r="96" spans="1:28" x14ac:dyDescent="0.25">
      <c r="A96" s="11" t="s">
        <v>6</v>
      </c>
      <c r="B96" s="11">
        <f>'[1]Замеры ИСК'!G85</f>
        <v>51</v>
      </c>
      <c r="C96" s="11">
        <f>'[1]Замеры ИСК'!L85</f>
        <v>67</v>
      </c>
      <c r="D96" s="11"/>
      <c r="E96" s="11">
        <f>'[1]Замеры ИСК'!U85</f>
        <v>74</v>
      </c>
      <c r="F96" s="11"/>
      <c r="G96" s="11"/>
      <c r="H96" s="11">
        <f>'[1]Замеры ИСК'!G75</f>
        <v>123</v>
      </c>
      <c r="I96" s="11">
        <f>'[1]Замеры ИСК'!L75</f>
        <v>252</v>
      </c>
      <c r="J96" s="11"/>
      <c r="K96" s="11">
        <f>'[1]Замеры ИСК'!U75</f>
        <v>239</v>
      </c>
      <c r="L96" s="11"/>
      <c r="M96" s="11"/>
      <c r="N96" s="11">
        <f>'[1]Замеры ИСК'!G84</f>
        <v>20</v>
      </c>
      <c r="O96" s="11">
        <f>'[1]Замеры ИСК'!L84</f>
        <v>53</v>
      </c>
      <c r="P96" s="11"/>
      <c r="Q96" s="11">
        <f>'[1]Замеры ИСК'!U84</f>
        <v>48</v>
      </c>
      <c r="R96" s="11"/>
      <c r="S96" s="11"/>
      <c r="T96" s="11">
        <f>'[1]Замеры ИСК'!G78</f>
        <v>0</v>
      </c>
      <c r="U96" s="11">
        <f>'[1]Замеры ИСК'!L78</f>
        <v>0</v>
      </c>
      <c r="V96" s="11"/>
      <c r="W96" s="11">
        <f>'[1]Замеры ИСК'!U78</f>
        <v>0</v>
      </c>
      <c r="X96" s="11"/>
      <c r="Y96" s="11"/>
      <c r="Z96" s="14"/>
      <c r="AA96" s="14"/>
      <c r="AB96" s="14"/>
    </row>
    <row r="97" spans="1:28" x14ac:dyDescent="0.25">
      <c r="A97" s="11" t="s">
        <v>7</v>
      </c>
      <c r="B97" s="11">
        <f>'[1]Замеры ИСК'!G80</f>
        <v>6.3</v>
      </c>
      <c r="C97" s="11">
        <f>'[1]Замеры ИСК'!L80</f>
        <v>6.2</v>
      </c>
      <c r="D97" s="11"/>
      <c r="E97" s="44">
        <f>'[1]Замеры ИСК'!U80</f>
        <v>6.3</v>
      </c>
      <c r="F97" s="11"/>
      <c r="G97" s="44"/>
      <c r="H97" s="11">
        <f>'[1]Замеры ИСК'!G72</f>
        <v>6.3</v>
      </c>
      <c r="I97" s="11">
        <f>'[1]Замеры ИСК'!L72</f>
        <v>6.2</v>
      </c>
      <c r="J97" s="11"/>
      <c r="K97" s="11">
        <f>'[1]Замеры ИСК'!U72</f>
        <v>6.3</v>
      </c>
      <c r="L97" s="11"/>
      <c r="M97" s="44"/>
      <c r="N97" s="11">
        <f>'[1]Замеры ИСК'!G80</f>
        <v>6.3</v>
      </c>
      <c r="O97" s="11">
        <f>'[1]Замеры ИСК'!L80</f>
        <v>6.2</v>
      </c>
      <c r="P97" s="11"/>
      <c r="Q97" s="44">
        <f>'[1]Замеры ИСК'!U80</f>
        <v>6.3</v>
      </c>
      <c r="R97" s="11"/>
      <c r="S97" s="44"/>
      <c r="T97" s="11">
        <f>'[1]Замеры ИСК'!G72</f>
        <v>6.3</v>
      </c>
      <c r="U97" s="11">
        <f>'[1]Замеры ИСК'!L72</f>
        <v>6.2</v>
      </c>
      <c r="V97" s="11"/>
      <c r="W97" s="11">
        <f>'[1]Замеры ИСК'!U72</f>
        <v>6.3</v>
      </c>
      <c r="X97" s="11"/>
      <c r="Y97" s="44"/>
      <c r="Z97" s="14"/>
      <c r="AA97" s="14"/>
      <c r="AB97" s="14"/>
    </row>
    <row r="98" spans="1:28" x14ac:dyDescent="0.25">
      <c r="A98" s="11" t="s">
        <v>8</v>
      </c>
      <c r="B98" s="13">
        <f t="shared" ref="B98:W98" si="33">1.732*B97*(B96/1000)*0.8</f>
        <v>0.44519328000000002</v>
      </c>
      <c r="C98" s="13">
        <f t="shared" si="33"/>
        <v>0.57557824000000002</v>
      </c>
      <c r="D98" s="13"/>
      <c r="E98" s="13">
        <f t="shared" si="33"/>
        <v>0.64596671999999999</v>
      </c>
      <c r="F98" s="13"/>
      <c r="G98" s="13"/>
      <c r="H98" s="13">
        <f t="shared" si="33"/>
        <v>1.07370144</v>
      </c>
      <c r="I98" s="13">
        <f t="shared" si="33"/>
        <v>2.1648614400000001</v>
      </c>
      <c r="J98" s="13"/>
      <c r="K98" s="13">
        <f t="shared" si="33"/>
        <v>2.0862979199999998</v>
      </c>
      <c r="L98" s="13"/>
      <c r="M98" s="13"/>
      <c r="N98" s="13">
        <f t="shared" si="33"/>
        <v>0.17458560000000001</v>
      </c>
      <c r="O98" s="13">
        <f t="shared" si="33"/>
        <v>0.45530815999999996</v>
      </c>
      <c r="P98" s="13"/>
      <c r="Q98" s="13">
        <f t="shared" si="33"/>
        <v>0.41900544000000006</v>
      </c>
      <c r="R98" s="13"/>
      <c r="S98" s="13"/>
      <c r="T98" s="13">
        <f t="shared" si="33"/>
        <v>0</v>
      </c>
      <c r="U98" s="13">
        <f t="shared" si="33"/>
        <v>0</v>
      </c>
      <c r="V98" s="13"/>
      <c r="W98" s="13">
        <f t="shared" si="33"/>
        <v>0</v>
      </c>
      <c r="X98" s="13"/>
      <c r="Y98" s="13"/>
      <c r="Z98" s="14"/>
      <c r="AA98" s="14"/>
      <c r="AB98" s="14"/>
    </row>
    <row r="99" spans="1:2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25">
      <c r="A100" s="21" t="s">
        <v>12</v>
      </c>
      <c r="B100" s="18" t="s">
        <v>13</v>
      </c>
      <c r="C100" s="22" t="str">
        <f>'[1]Замеры РП'!$E$4</f>
        <v>4.00</v>
      </c>
      <c r="D100" s="18" t="s">
        <v>14</v>
      </c>
      <c r="E100" s="25">
        <f>B86+H86+N86+T86+H96+N96+T91+N91+H91+B91+B96+T96</f>
        <v>780</v>
      </c>
      <c r="F100" s="14" t="s">
        <v>15</v>
      </c>
      <c r="G100" s="14"/>
      <c r="H100" s="18" t="s">
        <v>16</v>
      </c>
      <c r="I100" s="20">
        <f>B88+H88+N88+T88+H98+N98+T93+N93+H93+B93+B98+T98</f>
        <v>6.8088384</v>
      </c>
      <c r="J100" s="14" t="s">
        <v>17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25">
      <c r="A101" s="14"/>
      <c r="B101" s="18" t="s">
        <v>13</v>
      </c>
      <c r="C101" s="22" t="str">
        <f>'[1]Замеры РП'!$F$4</f>
        <v>9.00</v>
      </c>
      <c r="D101" s="18" t="s">
        <v>14</v>
      </c>
      <c r="E101" s="48">
        <f>C86+I86+O86+U86+I96+O96+U91+O91+I91+C91+C96+U96</f>
        <v>1441</v>
      </c>
      <c r="F101" s="14" t="s">
        <v>15</v>
      </c>
      <c r="G101" s="14"/>
      <c r="H101" s="18" t="s">
        <v>16</v>
      </c>
      <c r="I101" s="66">
        <f>C88+I88+O88+U88+I98+O98+U93+O93+I93+C93+C98+U98</f>
        <v>12.379227520000002</v>
      </c>
      <c r="J101" s="14" t="s">
        <v>17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25">
      <c r="A102" s="14"/>
      <c r="B102" s="18" t="s">
        <v>13</v>
      </c>
      <c r="C102" s="22" t="s">
        <v>19</v>
      </c>
      <c r="D102" s="18" t="s">
        <v>14</v>
      </c>
      <c r="E102" s="48">
        <f>E86+K86+Q86+W86+E91+K91+Q91+W91+E96+K96+Q96+W96</f>
        <v>1568</v>
      </c>
      <c r="F102" s="14" t="s">
        <v>15</v>
      </c>
      <c r="G102" s="14"/>
      <c r="H102" s="18" t="s">
        <v>16</v>
      </c>
      <c r="I102" s="20">
        <f>E88+K88+Q88+W88+E93+K93+Q93+W93+E98+K98+Q98+W98</f>
        <v>13.68751104</v>
      </c>
      <c r="J102" s="14" t="s">
        <v>17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25">
      <c r="A103" s="14"/>
      <c r="B103" s="18"/>
      <c r="C103" s="22"/>
      <c r="D103" s="18"/>
      <c r="E103" s="48"/>
      <c r="F103" s="14"/>
      <c r="G103" s="14"/>
      <c r="H103" s="18"/>
      <c r="I103" s="20"/>
      <c r="J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25">
      <c r="A104" s="14"/>
      <c r="B104" s="29"/>
      <c r="C104" s="21"/>
      <c r="D104" s="29"/>
      <c r="E104" s="67"/>
      <c r="F104" s="28"/>
      <c r="G104" s="28"/>
      <c r="H104" s="29"/>
      <c r="I104" s="52"/>
      <c r="J104" s="2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s="42" customFormat="1" x14ac:dyDescent="0.25">
      <c r="A105" s="37"/>
      <c r="B105" s="34"/>
      <c r="C105" s="35"/>
      <c r="D105" s="34"/>
      <c r="E105" s="68"/>
      <c r="F105" s="37"/>
      <c r="G105" s="37"/>
      <c r="H105" s="34"/>
      <c r="I105" s="41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x14ac:dyDescent="0.25">
      <c r="A106" s="6" t="s">
        <v>55</v>
      </c>
      <c r="B106" s="7" t="s">
        <v>51</v>
      </c>
      <c r="C106" s="8"/>
      <c r="D106" s="8"/>
      <c r="E106" s="8"/>
      <c r="F106" s="8"/>
      <c r="G106" s="9"/>
      <c r="H106" s="7" t="s">
        <v>3</v>
      </c>
      <c r="I106" s="8"/>
      <c r="J106" s="8"/>
      <c r="K106" s="8"/>
      <c r="L106" s="8"/>
      <c r="M106" s="9"/>
      <c r="N106" s="7" t="s">
        <v>31</v>
      </c>
      <c r="O106" s="8"/>
      <c r="P106" s="8"/>
      <c r="Q106" s="8"/>
      <c r="R106" s="8"/>
      <c r="S106" s="9"/>
      <c r="T106" s="7" t="s">
        <v>26</v>
      </c>
      <c r="U106" s="8"/>
      <c r="V106" s="8"/>
      <c r="W106" s="8"/>
      <c r="X106" s="8"/>
      <c r="Y106" s="9"/>
    </row>
    <row r="107" spans="1:28" x14ac:dyDescent="0.25">
      <c r="A107" s="6"/>
      <c r="B107" s="10" t="str">
        <f>'[1]Замеры РП'!$E$4</f>
        <v>4.00</v>
      </c>
      <c r="C107" s="10" t="str">
        <f>'[1]Замеры РП'!$F$4</f>
        <v>9.00</v>
      </c>
      <c r="D107" s="10" t="str">
        <f>'[1]Замеры РП'!$G$4</f>
        <v>14.00</v>
      </c>
      <c r="E107" s="10" t="str">
        <f>'[1]Замеры РП'!$H$4</f>
        <v>18.00</v>
      </c>
      <c r="F107" s="10" t="str">
        <f>'[1]Замеры РП'!$I$4</f>
        <v>20.00</v>
      </c>
      <c r="G107" s="10" t="str">
        <f>'[1]Замеры РП'!$J$4</f>
        <v>22.00</v>
      </c>
      <c r="H107" s="10" t="str">
        <f>'[1]Замеры РП'!$E$4</f>
        <v>4.00</v>
      </c>
      <c r="I107" s="10" t="str">
        <f>'[1]Замеры РП'!$F$4</f>
        <v>9.00</v>
      </c>
      <c r="J107" s="10" t="str">
        <f>'[1]Замеры РП'!$G$4</f>
        <v>14.00</v>
      </c>
      <c r="K107" s="10" t="str">
        <f>'[1]Замеры РП'!$H$4</f>
        <v>18.00</v>
      </c>
      <c r="L107" s="10" t="str">
        <f>'[1]Замеры РП'!$I$4</f>
        <v>20.00</v>
      </c>
      <c r="M107" s="10" t="str">
        <f>'[1]Замеры РП'!$J$4</f>
        <v>22.00</v>
      </c>
      <c r="N107" s="10" t="str">
        <f>'[1]Замеры РП'!$E$4</f>
        <v>4.00</v>
      </c>
      <c r="O107" s="10" t="str">
        <f>'[1]Замеры РП'!$F$4</f>
        <v>9.00</v>
      </c>
      <c r="P107" s="10" t="str">
        <f>'[1]Замеры РП'!$G$4</f>
        <v>14.00</v>
      </c>
      <c r="Q107" s="10" t="str">
        <f>'[1]Замеры РП'!$H$4</f>
        <v>18.00</v>
      </c>
      <c r="R107" s="10" t="str">
        <f>'[1]Замеры РП'!$I$4</f>
        <v>20.00</v>
      </c>
      <c r="S107" s="10" t="str">
        <f>'[1]Замеры РП'!$J$4</f>
        <v>22.00</v>
      </c>
      <c r="T107" s="10" t="str">
        <f>'[1]Замеры РП'!$E$4</f>
        <v>4.00</v>
      </c>
      <c r="U107" s="10" t="str">
        <f>'[1]Замеры РП'!$F$4</f>
        <v>9.00</v>
      </c>
      <c r="V107" s="10" t="str">
        <f>'[1]Замеры РП'!$G$4</f>
        <v>14.00</v>
      </c>
      <c r="W107" s="10" t="str">
        <f>'[1]Замеры РП'!$H$4</f>
        <v>18.00</v>
      </c>
      <c r="X107" s="10" t="str">
        <f>'[1]Замеры РП'!$I$4</f>
        <v>20.00</v>
      </c>
      <c r="Y107" s="10" t="str">
        <f>'[1]Замеры РП'!$J$4</f>
        <v>22.00</v>
      </c>
    </row>
    <row r="108" spans="1:28" x14ac:dyDescent="0.25">
      <c r="A108" s="11" t="s">
        <v>6</v>
      </c>
      <c r="B108" s="11">
        <f>'[1]Замеры ИСК'!G91</f>
        <v>80</v>
      </c>
      <c r="C108" s="11">
        <f>'[1]Замеры ИСК'!L91</f>
        <v>139</v>
      </c>
      <c r="D108" s="11"/>
      <c r="E108" s="11">
        <f>'[1]Замеры ИСК'!U91</f>
        <v>162</v>
      </c>
      <c r="F108" s="11"/>
      <c r="G108" s="11"/>
      <c r="H108" s="11">
        <f>'[1]Замеры ИСК'!G90</f>
        <v>118</v>
      </c>
      <c r="I108" s="11">
        <f>'[1]Замеры ИСК'!L90</f>
        <v>171</v>
      </c>
      <c r="J108" s="11"/>
      <c r="K108" s="11">
        <f>'[1]Замеры ИСК'!U90</f>
        <v>179</v>
      </c>
      <c r="L108" s="11"/>
      <c r="M108" s="11"/>
      <c r="N108" s="11">
        <f>'[1]Замеры ИСК'!G92</f>
        <v>80</v>
      </c>
      <c r="O108" s="11">
        <f>'[1]Замеры ИСК'!L92</f>
        <v>119</v>
      </c>
      <c r="P108" s="11"/>
      <c r="Q108" s="11">
        <f>'[1]Замеры ИСК'!U92</f>
        <v>130</v>
      </c>
      <c r="R108" s="11"/>
      <c r="S108" s="11"/>
      <c r="T108" s="11">
        <f>'[1]Замеры ИСК'!G94</f>
        <v>112</v>
      </c>
      <c r="U108" s="11">
        <f>'[1]Замеры ИСК'!L94</f>
        <v>167</v>
      </c>
      <c r="V108" s="11"/>
      <c r="W108" s="11">
        <f>'[1]Замеры ИСК'!U94</f>
        <v>204</v>
      </c>
      <c r="X108" s="11"/>
      <c r="Y108" s="11"/>
    </row>
    <row r="109" spans="1:28" x14ac:dyDescent="0.25">
      <c r="A109" s="11" t="s">
        <v>7</v>
      </c>
      <c r="B109" s="11">
        <f>'[1]Замеры ИСК'!G89</f>
        <v>6</v>
      </c>
      <c r="C109" s="11">
        <f>'[1]Замеры ИСК'!L89</f>
        <v>6</v>
      </c>
      <c r="D109" s="44"/>
      <c r="E109" s="44">
        <f>'[1]Замеры ИСК'!U89</f>
        <v>6</v>
      </c>
      <c r="F109" s="11"/>
      <c r="G109" s="44"/>
      <c r="H109" s="11">
        <f>'[1]Замеры ИСК'!G89</f>
        <v>6</v>
      </c>
      <c r="I109" s="11">
        <f>'[1]Замеры ИСК'!L89</f>
        <v>6</v>
      </c>
      <c r="J109" s="11"/>
      <c r="K109" s="44">
        <f>'[1]Замеры ИСК'!U89</f>
        <v>6</v>
      </c>
      <c r="L109" s="11"/>
      <c r="M109" s="44"/>
      <c r="N109" s="11">
        <f>'[1]Замеры ИСК'!G89</f>
        <v>6</v>
      </c>
      <c r="O109" s="11">
        <f>'[1]Замеры ИСК'!L89</f>
        <v>6</v>
      </c>
      <c r="P109" s="11"/>
      <c r="Q109" s="44">
        <f>'[1]Замеры ИСК'!U89</f>
        <v>6</v>
      </c>
      <c r="R109" s="11"/>
      <c r="S109" s="44"/>
      <c r="T109" s="11">
        <f>'[1]Замеры ИСК'!G93</f>
        <v>6</v>
      </c>
      <c r="U109" s="11">
        <f>'[1]Замеры ИСК'!L93</f>
        <v>6</v>
      </c>
      <c r="V109" s="11"/>
      <c r="W109" s="44">
        <f>'[1]Замеры ИСК'!U93</f>
        <v>6</v>
      </c>
      <c r="X109" s="11"/>
      <c r="Y109" s="44"/>
    </row>
    <row r="110" spans="1:28" x14ac:dyDescent="0.25">
      <c r="A110" s="11" t="s">
        <v>8</v>
      </c>
      <c r="B110" s="13">
        <f>1.732*B109*(B108/1000)*0.8</f>
        <v>0.66508800000000001</v>
      </c>
      <c r="C110" s="13">
        <f>1.732*C109*(C108/1000)*0.8</f>
        <v>1.1555904000000001</v>
      </c>
      <c r="D110" s="13"/>
      <c r="E110" s="13">
        <f t="shared" ref="E110" si="34">1.732*E109*(E108/1000)*0.8</f>
        <v>1.3468032000000001</v>
      </c>
      <c r="F110" s="13"/>
      <c r="G110" s="13"/>
      <c r="H110" s="13">
        <f>1.732*H109*(H108/1000)*0.8</f>
        <v>0.9810047999999999</v>
      </c>
      <c r="I110" s="13">
        <f>1.732*I109*(I108/1000)*0.8</f>
        <v>1.4216256</v>
      </c>
      <c r="J110" s="13"/>
      <c r="K110" s="13">
        <f t="shared" ref="K110" si="35">1.732*K109*(K108/1000)*0.8</f>
        <v>1.4881343999999999</v>
      </c>
      <c r="L110" s="13"/>
      <c r="M110" s="13"/>
      <c r="N110" s="13">
        <f>1.732*N109*(N108/1000)*0.8</f>
        <v>0.66508800000000001</v>
      </c>
      <c r="O110" s="13">
        <f>1.732*O109*(O108/1000)*0.8</f>
        <v>0.98931840000000004</v>
      </c>
      <c r="P110" s="13"/>
      <c r="Q110" s="13">
        <f t="shared" ref="Q110" si="36">1.732*Q109*(Q108/1000)*0.8</f>
        <v>1.080768</v>
      </c>
      <c r="R110" s="13"/>
      <c r="S110" s="13"/>
      <c r="T110" s="13">
        <f>1.732*T109*(T108/1000)*0.8</f>
        <v>0.93112320000000004</v>
      </c>
      <c r="U110" s="13">
        <f>1.732*U109*(U108/1000)*0.8</f>
        <v>1.3883712000000001</v>
      </c>
      <c r="V110" s="13"/>
      <c r="W110" s="13">
        <f t="shared" ref="W110" si="37">1.732*W109*(W108/1000)*0.8</f>
        <v>1.6959743999999999</v>
      </c>
      <c r="X110" s="13"/>
      <c r="Y110" s="13"/>
    </row>
    <row r="111" spans="1:28" x14ac:dyDescent="0.25">
      <c r="A111" s="6" t="s">
        <v>55</v>
      </c>
      <c r="B111" s="7" t="s">
        <v>53</v>
      </c>
      <c r="C111" s="8"/>
      <c r="D111" s="8"/>
      <c r="E111" s="8"/>
      <c r="F111" s="8"/>
      <c r="G111" s="9"/>
      <c r="H111" s="7" t="s">
        <v>24</v>
      </c>
      <c r="I111" s="8"/>
      <c r="J111" s="8"/>
      <c r="K111" s="8"/>
      <c r="L111" s="8"/>
      <c r="M111" s="9"/>
      <c r="N111" s="7" t="s">
        <v>45</v>
      </c>
      <c r="O111" s="8"/>
      <c r="P111" s="8"/>
      <c r="Q111" s="8"/>
      <c r="R111" s="8"/>
      <c r="S111" s="9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25">
      <c r="A112" s="6"/>
      <c r="B112" s="10" t="str">
        <f>'[1]Замеры РП'!$E$4</f>
        <v>4.00</v>
      </c>
      <c r="C112" s="10" t="str">
        <f>'[1]Замеры РП'!$F$4</f>
        <v>9.00</v>
      </c>
      <c r="D112" s="10" t="str">
        <f>'[1]Замеры РП'!$G$4</f>
        <v>14.00</v>
      </c>
      <c r="E112" s="10" t="str">
        <f>'[1]Замеры РП'!$H$4</f>
        <v>18.00</v>
      </c>
      <c r="F112" s="10" t="str">
        <f>'[1]Замеры РП'!$I$4</f>
        <v>20.00</v>
      </c>
      <c r="G112" s="10" t="str">
        <f>'[1]Замеры РП'!$J$4</f>
        <v>22.00</v>
      </c>
      <c r="H112" s="10" t="str">
        <f>'[1]Замеры РП'!$E$4</f>
        <v>4.00</v>
      </c>
      <c r="I112" s="10" t="str">
        <f>'[1]Замеры РП'!$F$4</f>
        <v>9.00</v>
      </c>
      <c r="J112" s="10" t="str">
        <f>'[1]Замеры РП'!$G$4</f>
        <v>14.00</v>
      </c>
      <c r="K112" s="10" t="str">
        <f>'[1]Замеры РП'!$H$4</f>
        <v>18.00</v>
      </c>
      <c r="L112" s="10" t="str">
        <f>'[1]Замеры РП'!$I$4</f>
        <v>20.00</v>
      </c>
      <c r="M112" s="10" t="str">
        <f>'[1]Замеры РП'!$J$4</f>
        <v>22.00</v>
      </c>
      <c r="N112" s="10" t="str">
        <f>'[1]Замеры РП'!$E$4</f>
        <v>4.00</v>
      </c>
      <c r="O112" s="10" t="str">
        <f>'[1]Замеры РП'!$F$4</f>
        <v>9.00</v>
      </c>
      <c r="P112" s="10" t="str">
        <f>'[1]Замеры РП'!$G$4</f>
        <v>14.00</v>
      </c>
      <c r="Q112" s="10" t="str">
        <f>'[1]Замеры РП'!$H$4</f>
        <v>18.00</v>
      </c>
      <c r="R112" s="10" t="str">
        <f>'[1]Замеры РП'!$I$4</f>
        <v>20.00</v>
      </c>
      <c r="S112" s="10" t="str">
        <f>'[1]Замеры РП'!$J$4</f>
        <v>22.00</v>
      </c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25">
      <c r="A113" s="11" t="s">
        <v>6</v>
      </c>
      <c r="B113" s="11">
        <f>'[1]Замеры ИСК'!G96</f>
        <v>11</v>
      </c>
      <c r="C113" s="11">
        <f>'[1]Замеры ИСК'!L96</f>
        <v>20</v>
      </c>
      <c r="D113" s="11"/>
      <c r="E113" s="11">
        <f>'[1]Замеры ИСК'!U96</f>
        <v>19</v>
      </c>
      <c r="F113" s="11"/>
      <c r="G113" s="11"/>
      <c r="H113" s="11">
        <f>'[1]Замеры ИСК'!G95</f>
        <v>41</v>
      </c>
      <c r="I113" s="11">
        <f>'[1]Замеры ИСК'!L95</f>
        <v>52</v>
      </c>
      <c r="J113" s="11"/>
      <c r="K113" s="11">
        <f>'[1]Замеры ИСК'!U95</f>
        <v>71</v>
      </c>
      <c r="L113" s="11"/>
      <c r="M113" s="11"/>
      <c r="N113" s="11">
        <f>'[1]Замеры ИСК'!G97</f>
        <v>171</v>
      </c>
      <c r="O113" s="11">
        <f>'[1]Замеры ИСК'!L97</f>
        <v>263</v>
      </c>
      <c r="P113" s="11"/>
      <c r="Q113" s="11">
        <f>'[1]Замеры ИСК'!U97</f>
        <v>288</v>
      </c>
      <c r="R113" s="11"/>
      <c r="S113" s="11"/>
    </row>
    <row r="114" spans="1:28" x14ac:dyDescent="0.25">
      <c r="A114" s="11" t="s">
        <v>7</v>
      </c>
      <c r="B114" s="11">
        <f>'[1]Замеры ИСК'!G93</f>
        <v>6</v>
      </c>
      <c r="C114" s="11">
        <f>'[1]Замеры ИСК'!L93</f>
        <v>6</v>
      </c>
      <c r="D114" s="11"/>
      <c r="E114" s="44">
        <f>'[1]Замеры ИСК'!U93</f>
        <v>6</v>
      </c>
      <c r="F114" s="11"/>
      <c r="G114" s="44"/>
      <c r="H114" s="11">
        <f>'[1]Замеры ИСК'!G93</f>
        <v>6</v>
      </c>
      <c r="I114" s="11">
        <f>'[1]Замеры ИСК'!L93</f>
        <v>6</v>
      </c>
      <c r="J114" s="11"/>
      <c r="K114" s="44">
        <f>'[1]Замеры ИСК'!U93</f>
        <v>6</v>
      </c>
      <c r="L114" s="11"/>
      <c r="M114" s="44"/>
      <c r="N114" s="11">
        <f>'[1]Замеры ИСК'!G93</f>
        <v>6</v>
      </c>
      <c r="O114" s="11">
        <f>'[1]Замеры ИСК'!L93</f>
        <v>6</v>
      </c>
      <c r="P114" s="11"/>
      <c r="Q114" s="44">
        <f>'[1]Замеры ИСК'!U93</f>
        <v>6</v>
      </c>
      <c r="R114" s="11"/>
      <c r="S114" s="44"/>
    </row>
    <row r="115" spans="1:28" x14ac:dyDescent="0.25">
      <c r="A115" s="11" t="s">
        <v>8</v>
      </c>
      <c r="B115" s="13">
        <f t="shared" ref="B115:K115" si="38">1.732*B114*(B113/1000)*0.8</f>
        <v>9.1449599999999992E-2</v>
      </c>
      <c r="C115" s="13">
        <f t="shared" si="38"/>
        <v>0.166272</v>
      </c>
      <c r="D115" s="13"/>
      <c r="E115" s="13">
        <f t="shared" si="38"/>
        <v>0.1579584</v>
      </c>
      <c r="F115" s="13"/>
      <c r="G115" s="13"/>
      <c r="H115" s="13">
        <f t="shared" si="38"/>
        <v>0.34085760000000004</v>
      </c>
      <c r="I115" s="13">
        <f t="shared" si="38"/>
        <v>0.4323072</v>
      </c>
      <c r="J115" s="13"/>
      <c r="K115" s="13">
        <f t="shared" si="38"/>
        <v>0.59026559999999995</v>
      </c>
      <c r="L115" s="13"/>
      <c r="M115" s="13"/>
      <c r="N115" s="13">
        <f>1.732*N114*(N113/1000)*0.8</f>
        <v>1.4216256</v>
      </c>
      <c r="O115" s="13">
        <f>1.732*O114*(O113/1000)*0.8</f>
        <v>2.1864768000000003</v>
      </c>
      <c r="P115" s="13"/>
      <c r="Q115" s="13">
        <f t="shared" ref="Q115" si="39">1.732*Q114*(Q113/1000)*0.8</f>
        <v>2.3943167999999999</v>
      </c>
      <c r="R115" s="13"/>
      <c r="S115" s="13"/>
    </row>
    <row r="116" spans="1:28" x14ac:dyDescent="0.25">
      <c r="A116" s="21" t="s">
        <v>12</v>
      </c>
      <c r="B116" s="18" t="s">
        <v>13</v>
      </c>
      <c r="C116" s="22" t="str">
        <f>'[1]Замеры РП'!$E$4</f>
        <v>4.00</v>
      </c>
      <c r="D116" s="18" t="s">
        <v>14</v>
      </c>
      <c r="E116" s="25">
        <f>B108+H108+N108+T108+N113+B113+H113</f>
        <v>613</v>
      </c>
      <c r="F116" s="14" t="s">
        <v>15</v>
      </c>
      <c r="G116" s="14"/>
      <c r="H116" s="18" t="s">
        <v>16</v>
      </c>
      <c r="I116" s="20">
        <f>B110+H110+N110+T110+N115+B115+H115</f>
        <v>5.0962367999999989</v>
      </c>
      <c r="J116" s="14" t="s">
        <v>17</v>
      </c>
      <c r="K116" s="17"/>
      <c r="L116" s="17"/>
      <c r="M116" s="17"/>
      <c r="N116" s="14"/>
      <c r="O116" s="14"/>
      <c r="P116" s="14"/>
      <c r="Q116" s="14"/>
      <c r="R116" s="14"/>
      <c r="S116" s="14"/>
      <c r="T116" s="18"/>
      <c r="U116" s="19"/>
      <c r="V116" s="14"/>
      <c r="W116" s="14"/>
      <c r="X116" s="14"/>
      <c r="Y116" s="14"/>
      <c r="Z116" s="18"/>
      <c r="AA116" s="20"/>
      <c r="AB116" s="14"/>
    </row>
    <row r="117" spans="1:28" x14ac:dyDescent="0.25">
      <c r="A117" s="14"/>
      <c r="B117" s="18" t="s">
        <v>13</v>
      </c>
      <c r="C117" s="22" t="str">
        <f>'[1]Замеры РП'!$F$4</f>
        <v>9.00</v>
      </c>
      <c r="D117" s="18" t="s">
        <v>14</v>
      </c>
      <c r="E117" s="23">
        <f>C108+I108+O108+U108+O113+C113+I113</f>
        <v>931</v>
      </c>
      <c r="F117" s="14" t="s">
        <v>15</v>
      </c>
      <c r="G117" s="14"/>
      <c r="H117" s="18" t="s">
        <v>16</v>
      </c>
      <c r="I117" s="20">
        <f>C110+I110+O110+U110+O115+C115+I115</f>
        <v>7.7399616000000009</v>
      </c>
      <c r="J117" s="14" t="s">
        <v>17</v>
      </c>
      <c r="O117" s="14"/>
      <c r="P117" s="14"/>
      <c r="Q117" s="14"/>
      <c r="R117" s="14"/>
      <c r="S117" s="14"/>
      <c r="T117" s="18"/>
      <c r="U117" s="19"/>
      <c r="V117" s="14"/>
      <c r="W117" s="14"/>
      <c r="X117" s="14"/>
      <c r="Y117" s="14"/>
      <c r="Z117" s="18"/>
      <c r="AA117" s="20"/>
      <c r="AB117" s="14"/>
    </row>
    <row r="118" spans="1:28" x14ac:dyDescent="0.25">
      <c r="A118" s="14"/>
      <c r="B118" s="18" t="s">
        <v>13</v>
      </c>
      <c r="C118" s="22" t="s">
        <v>19</v>
      </c>
      <c r="D118" s="18" t="s">
        <v>14</v>
      </c>
      <c r="E118" s="27">
        <f>E108+K108+Q108+W108+E113+K113+Q113</f>
        <v>1053</v>
      </c>
      <c r="F118" s="14" t="s">
        <v>15</v>
      </c>
      <c r="G118" s="14"/>
      <c r="H118" s="18" t="s">
        <v>16</v>
      </c>
      <c r="I118" s="69">
        <f>E110+K110+Q110+W110+E115+K115+Q115</f>
        <v>8.7542208000000006</v>
      </c>
      <c r="J118" s="14" t="s">
        <v>17</v>
      </c>
      <c r="O118" s="14"/>
      <c r="P118" s="14"/>
      <c r="Q118" s="14"/>
      <c r="R118" s="14"/>
      <c r="S118" s="14"/>
      <c r="T118" s="18"/>
      <c r="U118" s="19"/>
      <c r="V118" s="14"/>
      <c r="W118" s="14"/>
      <c r="X118" s="14"/>
      <c r="Y118" s="14"/>
      <c r="Z118" s="18"/>
      <c r="AA118" s="20"/>
      <c r="AB118" s="14"/>
    </row>
    <row r="119" spans="1:28" x14ac:dyDescent="0.25">
      <c r="A119" s="16"/>
      <c r="B119" s="18"/>
      <c r="C119" s="22"/>
      <c r="D119" s="18"/>
      <c r="E119" s="27"/>
      <c r="F119" s="14"/>
      <c r="G119" s="14"/>
      <c r="H119" s="18"/>
      <c r="I119" s="69"/>
      <c r="J119" s="14"/>
      <c r="O119" s="14"/>
      <c r="P119" s="14"/>
      <c r="Q119" s="14"/>
      <c r="R119" s="14"/>
      <c r="S119" s="14"/>
      <c r="T119" s="18"/>
      <c r="U119" s="19"/>
      <c r="V119" s="14"/>
      <c r="W119" s="14"/>
      <c r="X119" s="14"/>
      <c r="Y119" s="14"/>
      <c r="Z119" s="18"/>
      <c r="AA119" s="20"/>
      <c r="AB119" s="14"/>
    </row>
    <row r="120" spans="1:28" x14ac:dyDescent="0.25">
      <c r="A120" s="16"/>
      <c r="B120" s="18"/>
      <c r="C120" s="22"/>
      <c r="D120" s="18"/>
      <c r="E120" s="27"/>
      <c r="F120" s="14"/>
      <c r="G120" s="14"/>
      <c r="H120" s="18"/>
      <c r="I120" s="69"/>
      <c r="J120" s="14"/>
      <c r="O120" s="14"/>
      <c r="P120" s="14"/>
      <c r="Q120" s="14"/>
      <c r="R120" s="14"/>
      <c r="S120" s="14"/>
      <c r="T120" s="18"/>
      <c r="U120" s="19"/>
      <c r="V120" s="14"/>
      <c r="W120" s="14"/>
      <c r="X120" s="14"/>
      <c r="Y120" s="14"/>
      <c r="Z120" s="18"/>
      <c r="AA120" s="20"/>
      <c r="AB120" s="14"/>
    </row>
    <row r="121" spans="1:28" x14ac:dyDescent="0.25">
      <c r="A121" s="16"/>
      <c r="B121" s="18"/>
      <c r="C121" s="22"/>
      <c r="D121" s="18"/>
      <c r="E121" s="27"/>
      <c r="F121" s="14"/>
      <c r="G121" s="14"/>
      <c r="H121" s="18"/>
      <c r="I121" s="69"/>
      <c r="J121" s="14"/>
      <c r="O121" s="14"/>
      <c r="P121" s="14"/>
      <c r="Q121" s="14"/>
      <c r="R121" s="14"/>
      <c r="S121" s="14"/>
      <c r="T121" s="18"/>
      <c r="U121" s="19"/>
      <c r="V121" s="14"/>
      <c r="W121" s="14"/>
      <c r="X121" s="14"/>
      <c r="Y121" s="14"/>
      <c r="Z121" s="18"/>
      <c r="AA121" s="20"/>
      <c r="AB121" s="14"/>
    </row>
    <row r="122" spans="1:28" s="42" customFormat="1" x14ac:dyDescent="0.25">
      <c r="A122" s="33"/>
      <c r="B122" s="34"/>
      <c r="C122" s="63"/>
      <c r="D122" s="34"/>
      <c r="E122" s="70"/>
      <c r="F122" s="37"/>
      <c r="G122" s="37"/>
      <c r="H122" s="34"/>
      <c r="I122" s="71"/>
      <c r="J122" s="37"/>
      <c r="O122" s="37"/>
      <c r="P122" s="37"/>
      <c r="Q122" s="37"/>
      <c r="R122" s="37"/>
      <c r="S122" s="37"/>
      <c r="T122" s="34"/>
      <c r="U122" s="40"/>
      <c r="V122" s="37"/>
      <c r="W122" s="37"/>
      <c r="X122" s="37"/>
      <c r="Y122" s="37"/>
      <c r="Z122" s="34"/>
      <c r="AA122" s="41"/>
      <c r="AB122" s="37"/>
    </row>
    <row r="123" spans="1:28" x14ac:dyDescent="0.25">
      <c r="A123" s="16"/>
      <c r="B123" s="18"/>
      <c r="C123" s="22"/>
      <c r="D123" s="18"/>
      <c r="E123" s="27"/>
      <c r="F123" s="14"/>
      <c r="G123" s="14"/>
      <c r="H123" s="18"/>
      <c r="I123" s="69"/>
      <c r="J123" s="14"/>
      <c r="O123" s="14"/>
      <c r="P123" s="14"/>
      <c r="Q123" s="14"/>
      <c r="R123" s="14"/>
      <c r="S123" s="14"/>
      <c r="T123" s="18"/>
      <c r="U123" s="19"/>
      <c r="V123" s="14"/>
      <c r="W123" s="14"/>
      <c r="X123" s="14"/>
      <c r="Y123" s="14"/>
      <c r="Z123" s="18"/>
      <c r="AA123" s="20"/>
      <c r="AB123" s="14"/>
    </row>
    <row r="124" spans="1:28" x14ac:dyDescent="0.25">
      <c r="A124" s="14"/>
      <c r="B124" s="29"/>
      <c r="C124" s="21"/>
      <c r="D124" s="29"/>
      <c r="E124" s="51"/>
      <c r="F124" s="28"/>
      <c r="G124" s="28"/>
      <c r="H124" s="29"/>
      <c r="I124" s="52"/>
      <c r="J124" s="28"/>
      <c r="K124" s="17"/>
      <c r="L124" s="17"/>
      <c r="M124" s="17"/>
      <c r="N124" s="14"/>
      <c r="O124" s="14"/>
      <c r="P124" s="14"/>
      <c r="Q124" s="14"/>
      <c r="R124" s="14"/>
      <c r="S124" s="14"/>
      <c r="T124" s="18"/>
      <c r="U124" s="19"/>
      <c r="V124" s="14"/>
      <c r="W124" s="14"/>
      <c r="X124" s="14"/>
      <c r="Y124" s="14"/>
      <c r="Z124" s="18"/>
      <c r="AA124" s="20"/>
      <c r="AB124" s="14"/>
    </row>
    <row r="125" spans="1:28" s="42" customFormat="1" x14ac:dyDescent="0.25">
      <c r="B125" s="34"/>
      <c r="C125" s="35"/>
      <c r="D125" s="34"/>
      <c r="E125" s="49"/>
      <c r="F125" s="37"/>
      <c r="H125" s="34"/>
      <c r="I125" s="41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x14ac:dyDescent="0.25">
      <c r="A126" s="6" t="s">
        <v>56</v>
      </c>
      <c r="B126" s="7" t="s">
        <v>46</v>
      </c>
      <c r="C126" s="8"/>
      <c r="D126" s="8"/>
      <c r="E126" s="8"/>
      <c r="F126" s="8"/>
      <c r="G126" s="9"/>
      <c r="H126" s="7" t="s">
        <v>22</v>
      </c>
      <c r="I126" s="8"/>
      <c r="J126" s="8"/>
      <c r="K126" s="8"/>
      <c r="L126" s="8"/>
      <c r="M126" s="9"/>
      <c r="N126" s="7" t="s">
        <v>51</v>
      </c>
      <c r="O126" s="8"/>
      <c r="P126" s="8"/>
      <c r="Q126" s="8"/>
      <c r="R126" s="8"/>
      <c r="S126" s="9"/>
      <c r="T126" s="7" t="s">
        <v>25</v>
      </c>
      <c r="U126" s="8"/>
      <c r="V126" s="8"/>
      <c r="W126" s="8"/>
      <c r="X126" s="8"/>
      <c r="Y126" s="9"/>
    </row>
    <row r="127" spans="1:28" x14ac:dyDescent="0.25">
      <c r="A127" s="6"/>
      <c r="B127" s="10" t="str">
        <f>'[1]Замеры РП'!$E$4</f>
        <v>4.00</v>
      </c>
      <c r="C127" s="10" t="str">
        <f>'[1]Замеры РП'!$F$4</f>
        <v>9.00</v>
      </c>
      <c r="D127" s="10" t="str">
        <f>'[1]Замеры РП'!$G$4</f>
        <v>14.00</v>
      </c>
      <c r="E127" s="10" t="str">
        <f>'[1]Замеры РП'!$H$4</f>
        <v>18.00</v>
      </c>
      <c r="F127" s="10" t="str">
        <f>'[1]Замеры РП'!$I$4</f>
        <v>20.00</v>
      </c>
      <c r="G127" s="10" t="str">
        <f>'[1]Замеры РП'!$J$4</f>
        <v>22.00</v>
      </c>
      <c r="H127" s="10" t="str">
        <f>'[1]Замеры РП'!$E$4</f>
        <v>4.00</v>
      </c>
      <c r="I127" s="10" t="str">
        <f>'[1]Замеры РП'!$F$4</f>
        <v>9.00</v>
      </c>
      <c r="J127" s="10" t="str">
        <f>'[1]Замеры РП'!$G$4</f>
        <v>14.00</v>
      </c>
      <c r="K127" s="10" t="str">
        <f>'[1]Замеры РП'!$H$4</f>
        <v>18.00</v>
      </c>
      <c r="L127" s="10" t="str">
        <f>'[1]Замеры РП'!$I$4</f>
        <v>20.00</v>
      </c>
      <c r="M127" s="10" t="str">
        <f>'[1]Замеры РП'!$J$4</f>
        <v>22.00</v>
      </c>
      <c r="N127" s="10" t="str">
        <f>'[1]Замеры РП'!$E$4</f>
        <v>4.00</v>
      </c>
      <c r="O127" s="10" t="str">
        <f>'[1]Замеры РП'!$F$4</f>
        <v>9.00</v>
      </c>
      <c r="P127" s="10" t="str">
        <f>'[1]Замеры РП'!$G$4</f>
        <v>14.00</v>
      </c>
      <c r="Q127" s="10" t="str">
        <f>'[1]Замеры РП'!$H$4</f>
        <v>18.00</v>
      </c>
      <c r="R127" s="10" t="str">
        <f>'[1]Замеры РП'!$I$4</f>
        <v>20.00</v>
      </c>
      <c r="S127" s="10" t="str">
        <f>'[1]Замеры РП'!$J$4</f>
        <v>22.00</v>
      </c>
      <c r="T127" s="10" t="str">
        <f>'[1]Замеры РП'!$E$4</f>
        <v>4.00</v>
      </c>
      <c r="U127" s="10" t="str">
        <f>'[1]Замеры РП'!$F$4</f>
        <v>9.00</v>
      </c>
      <c r="V127" s="10" t="str">
        <f>'[1]Замеры РП'!$G$4</f>
        <v>14.00</v>
      </c>
      <c r="W127" s="10" t="str">
        <f>'[1]Замеры РП'!$H$4</f>
        <v>18.00</v>
      </c>
      <c r="X127" s="10" t="str">
        <f>'[1]Замеры РП'!$I$4</f>
        <v>20.00</v>
      </c>
      <c r="Y127" s="10" t="str">
        <f>'[1]Замеры РП'!$J$4</f>
        <v>22.00</v>
      </c>
    </row>
    <row r="128" spans="1:28" x14ac:dyDescent="0.25">
      <c r="A128" s="11" t="s">
        <v>6</v>
      </c>
      <c r="B128" s="11">
        <f>'[1]Замеры ИСК'!G108</f>
        <v>49</v>
      </c>
      <c r="C128" s="11">
        <f>'[1]Замеры ИСК'!L108</f>
        <v>74</v>
      </c>
      <c r="D128" s="11"/>
      <c r="E128" s="11">
        <f>'[1]Замеры ИСК'!U108</f>
        <v>83</v>
      </c>
      <c r="F128" s="11"/>
      <c r="G128" s="11"/>
      <c r="H128" s="11">
        <f>'[1]Замеры ИСК'!G109</f>
        <v>68</v>
      </c>
      <c r="I128" s="11">
        <f>'[1]Замеры ИСК'!L109</f>
        <v>129</v>
      </c>
      <c r="J128" s="11"/>
      <c r="K128" s="11">
        <f>'[1]Замеры ИСК'!U109</f>
        <v>127</v>
      </c>
      <c r="L128" s="11"/>
      <c r="M128" s="11"/>
      <c r="N128" s="11">
        <f>'[1]Замеры ИСК'!G107</f>
        <v>93</v>
      </c>
      <c r="O128" s="11">
        <f>'[1]Замеры ИСК'!L107</f>
        <v>141</v>
      </c>
      <c r="P128" s="11"/>
      <c r="Q128" s="11">
        <f>'[1]Замеры ИСК'!U107</f>
        <v>151</v>
      </c>
      <c r="R128" s="11"/>
      <c r="S128" s="11"/>
      <c r="T128" s="11">
        <f>'[1]Замеры ИСК'!G111</f>
        <v>19</v>
      </c>
      <c r="U128" s="11">
        <f>'[1]Замеры ИСК'!L111</f>
        <v>32</v>
      </c>
      <c r="V128" s="11"/>
      <c r="W128" s="11">
        <f>'[1]Замеры ИСК'!U111</f>
        <v>50</v>
      </c>
      <c r="X128" s="11"/>
      <c r="Y128" s="11"/>
    </row>
    <row r="129" spans="1:28" x14ac:dyDescent="0.25">
      <c r="A129" s="11" t="s">
        <v>7</v>
      </c>
      <c r="B129" s="11">
        <f>'[1]Замеры ИСК'!G106</f>
        <v>6.5</v>
      </c>
      <c r="C129" s="11">
        <f>'[1]Замеры ИСК'!L106</f>
        <v>6.5</v>
      </c>
      <c r="D129" s="11"/>
      <c r="E129" s="44">
        <f>'[1]Замеры ИСК'!U106</f>
        <v>6.5</v>
      </c>
      <c r="F129" s="11"/>
      <c r="G129" s="44"/>
      <c r="H129" s="11">
        <f>'[1]Замеры ИСК'!G106</f>
        <v>6.5</v>
      </c>
      <c r="I129" s="11">
        <f>'[1]Замеры ИСК'!L106</f>
        <v>6.5</v>
      </c>
      <c r="J129" s="11"/>
      <c r="K129" s="44">
        <f>'[1]Замеры ИСК'!U106</f>
        <v>6.5</v>
      </c>
      <c r="L129" s="11"/>
      <c r="M129" s="44"/>
      <c r="N129" s="11">
        <f>'[1]Замеры ИСК'!G106</f>
        <v>6.5</v>
      </c>
      <c r="O129" s="11">
        <f>'[1]Замеры ИСК'!L106</f>
        <v>6.5</v>
      </c>
      <c r="P129" s="11"/>
      <c r="Q129" s="44">
        <f>'[1]Замеры ИСК'!U106</f>
        <v>6.5</v>
      </c>
      <c r="R129" s="11"/>
      <c r="S129" s="44"/>
      <c r="T129" s="11">
        <f>'[1]Замеры ИСК'!G106</f>
        <v>6.5</v>
      </c>
      <c r="U129" s="11">
        <f>'[1]Замеры ИСК'!L106</f>
        <v>6.5</v>
      </c>
      <c r="V129" s="11"/>
      <c r="W129" s="44">
        <f>'[1]Замеры ИСК'!U106</f>
        <v>6.5</v>
      </c>
      <c r="X129" s="11"/>
      <c r="Y129" s="44"/>
    </row>
    <row r="130" spans="1:28" x14ac:dyDescent="0.25">
      <c r="A130" s="11" t="s">
        <v>8</v>
      </c>
      <c r="B130" s="13">
        <f>1.732*B129*(B128/1000)*0.8</f>
        <v>0.44131359999999997</v>
      </c>
      <c r="C130" s="13">
        <f>1.732*C129*(C128/1000)*0.8</f>
        <v>0.6664736</v>
      </c>
      <c r="D130" s="13"/>
      <c r="E130" s="13">
        <f t="shared" ref="E130" si="40">1.732*E129*(E128/1000)*0.8</f>
        <v>0.74753120000000006</v>
      </c>
      <c r="F130" s="13"/>
      <c r="G130" s="13"/>
      <c r="H130" s="13">
        <f>1.732*H129*(H128/1000)*0.8</f>
        <v>0.61243520000000007</v>
      </c>
      <c r="I130" s="13">
        <f>1.732*I129*(I128/1000)*0.8</f>
        <v>1.1618256</v>
      </c>
      <c r="J130" s="13"/>
      <c r="K130" s="13">
        <f t="shared" ref="K130" si="41">1.732*K129*(K128/1000)*0.8</f>
        <v>1.1438127999999999</v>
      </c>
      <c r="L130" s="13"/>
      <c r="M130" s="13"/>
      <c r="N130" s="13">
        <f>1.732*N129*(N128/1000)*0.8</f>
        <v>0.83759519999999998</v>
      </c>
      <c r="O130" s="13">
        <f>1.732*O129*(O128/1000)*0.8</f>
        <v>1.2699023999999999</v>
      </c>
      <c r="P130" s="13"/>
      <c r="Q130" s="13">
        <f t="shared" ref="Q130" si="42">1.732*Q129*(Q128/1000)*0.8</f>
        <v>1.3599664</v>
      </c>
      <c r="R130" s="13"/>
      <c r="S130" s="13"/>
      <c r="T130" s="13">
        <f>1.732*T129*(T128/1000)*0.8</f>
        <v>0.17112159999999998</v>
      </c>
      <c r="U130" s="13">
        <f>1.732*U129*(U128/1000)*0.8</f>
        <v>0.28820479999999998</v>
      </c>
      <c r="V130" s="13"/>
      <c r="W130" s="13">
        <f t="shared" ref="W130" si="43">1.732*W129*(W128/1000)*0.8</f>
        <v>0.45032</v>
      </c>
      <c r="X130" s="13"/>
      <c r="Y130" s="13"/>
    </row>
    <row r="131" spans="1:28" x14ac:dyDescent="0.25">
      <c r="A131" s="6" t="s">
        <v>56</v>
      </c>
      <c r="B131" s="7" t="s">
        <v>57</v>
      </c>
      <c r="C131" s="8"/>
      <c r="D131" s="8"/>
      <c r="E131" s="8"/>
      <c r="F131" s="8"/>
      <c r="G131" s="9"/>
      <c r="H131" s="7" t="s">
        <v>11</v>
      </c>
      <c r="I131" s="8"/>
      <c r="J131" s="8"/>
      <c r="K131" s="8"/>
      <c r="L131" s="8"/>
      <c r="M131" s="9"/>
      <c r="N131" s="7" t="s">
        <v>29</v>
      </c>
      <c r="O131" s="8"/>
      <c r="P131" s="8"/>
      <c r="Q131" s="8"/>
      <c r="R131" s="8"/>
      <c r="S131" s="9"/>
      <c r="T131" s="7" t="s">
        <v>53</v>
      </c>
      <c r="U131" s="8"/>
      <c r="V131" s="8"/>
      <c r="W131" s="8"/>
      <c r="X131" s="8"/>
      <c r="Y131" s="9"/>
    </row>
    <row r="132" spans="1:28" x14ac:dyDescent="0.25">
      <c r="A132" s="6"/>
      <c r="B132" s="10" t="str">
        <f>'[1]Замеры РП'!$E$4</f>
        <v>4.00</v>
      </c>
      <c r="C132" s="10" t="str">
        <f>'[1]Замеры РП'!$F$4</f>
        <v>9.00</v>
      </c>
      <c r="D132" s="10" t="str">
        <f>'[1]Замеры РП'!$G$4</f>
        <v>14.00</v>
      </c>
      <c r="E132" s="10" t="str">
        <f>'[1]Замеры РП'!$H$4</f>
        <v>18.00</v>
      </c>
      <c r="F132" s="10" t="str">
        <f>'[1]Замеры РП'!$I$4</f>
        <v>20.00</v>
      </c>
      <c r="G132" s="10" t="str">
        <f>'[1]Замеры РП'!$J$4</f>
        <v>22.00</v>
      </c>
      <c r="H132" s="10" t="str">
        <f>'[1]Замеры РП'!$E$4</f>
        <v>4.00</v>
      </c>
      <c r="I132" s="10" t="str">
        <f>'[1]Замеры РП'!$F$4</f>
        <v>9.00</v>
      </c>
      <c r="J132" s="10" t="str">
        <f>'[1]Замеры РП'!$G$4</f>
        <v>14.00</v>
      </c>
      <c r="K132" s="10" t="str">
        <f>'[1]Замеры РП'!$H$4</f>
        <v>18.00</v>
      </c>
      <c r="L132" s="10" t="str">
        <f>'[1]Замеры РП'!$I$4</f>
        <v>20.00</v>
      </c>
      <c r="M132" s="10" t="str">
        <f>'[1]Замеры РП'!$J$4</f>
        <v>22.00</v>
      </c>
      <c r="N132" s="10" t="str">
        <f>'[1]Замеры РП'!$E$4</f>
        <v>4.00</v>
      </c>
      <c r="O132" s="10" t="str">
        <f>'[1]Замеры РП'!$F$4</f>
        <v>9.00</v>
      </c>
      <c r="P132" s="10" t="str">
        <f>'[1]Замеры РП'!$G$4</f>
        <v>14.00</v>
      </c>
      <c r="Q132" s="10" t="str">
        <f>'[1]Замеры РП'!$H$4</f>
        <v>18.00</v>
      </c>
      <c r="R132" s="10" t="str">
        <f>'[1]Замеры РП'!$I$4</f>
        <v>20.00</v>
      </c>
      <c r="S132" s="10" t="str">
        <f>'[1]Замеры РП'!$J$4</f>
        <v>22.00</v>
      </c>
      <c r="T132" s="10" t="str">
        <f>'[1]Замеры РП'!$E$4</f>
        <v>4.00</v>
      </c>
      <c r="U132" s="10" t="str">
        <f>'[1]Замеры РП'!$F$4</f>
        <v>9.00</v>
      </c>
      <c r="V132" s="10" t="str">
        <f>'[1]Замеры РП'!$G$4</f>
        <v>14.00</v>
      </c>
      <c r="W132" s="10" t="str">
        <f>'[1]Замеры РП'!$H$4</f>
        <v>18.00</v>
      </c>
      <c r="X132" s="10" t="str">
        <f>'[1]Замеры РП'!$I$4</f>
        <v>20.00</v>
      </c>
      <c r="Y132" s="10" t="str">
        <f>'[1]Замеры РП'!$J$4</f>
        <v>22.00</v>
      </c>
    </row>
    <row r="133" spans="1:28" x14ac:dyDescent="0.25">
      <c r="A133" s="11" t="s">
        <v>6</v>
      </c>
      <c r="B133" s="11">
        <f>'[1]Замеры ИСК'!G116</f>
        <v>91</v>
      </c>
      <c r="C133" s="11">
        <f>'[1]Замеры ИСК'!L116</f>
        <v>130</v>
      </c>
      <c r="D133" s="11"/>
      <c r="E133" s="11">
        <f>'[1]Замеры ИСК'!U116</f>
        <v>150</v>
      </c>
      <c r="F133" s="11"/>
      <c r="G133" s="11"/>
      <c r="H133" s="11">
        <f>'[1]Замеры ИСК'!G115</f>
        <v>16</v>
      </c>
      <c r="I133" s="11">
        <f>'[1]Замеры ИСК'!L115</f>
        <v>56</v>
      </c>
      <c r="J133" s="11"/>
      <c r="K133" s="11">
        <f>'[1]Замеры ИСК'!U115</f>
        <v>42</v>
      </c>
      <c r="L133" s="11"/>
      <c r="M133" s="11"/>
      <c r="N133" s="11">
        <f>'[1]Замеры ИСК'!G117</f>
        <v>80</v>
      </c>
      <c r="O133" s="11">
        <f>'[1]Замеры ИСК'!L117</f>
        <v>113</v>
      </c>
      <c r="P133" s="11"/>
      <c r="Q133" s="11">
        <f>'[1]Замеры ИСК'!U117</f>
        <v>116</v>
      </c>
      <c r="R133" s="11"/>
      <c r="S133" s="11"/>
      <c r="T133" s="11">
        <f>'[1]Замеры ИСК'!G119</f>
        <v>46</v>
      </c>
      <c r="U133" s="11">
        <f>'[1]Замеры ИСК'!L119</f>
        <v>63</v>
      </c>
      <c r="V133" s="11"/>
      <c r="W133" s="11">
        <f>'[1]Замеры ИСК'!U119</f>
        <v>48</v>
      </c>
      <c r="X133" s="11"/>
      <c r="Y133" s="11"/>
    </row>
    <row r="134" spans="1:28" x14ac:dyDescent="0.25">
      <c r="A134" s="11" t="s">
        <v>7</v>
      </c>
      <c r="B134" s="11">
        <f>'[1]Замеры ИСК'!G112</f>
        <v>6.3</v>
      </c>
      <c r="C134" s="11">
        <f>'[1]Замеры ИСК'!L112</f>
        <v>6.3</v>
      </c>
      <c r="D134" s="11"/>
      <c r="E134" s="44">
        <f>'[1]Замеры ИСК'!U112</f>
        <v>6.3</v>
      </c>
      <c r="F134" s="11"/>
      <c r="G134" s="44"/>
      <c r="H134" s="11">
        <f>'[1]Замеры ИСК'!G112</f>
        <v>6.3</v>
      </c>
      <c r="I134" s="11">
        <f>'[1]Замеры ИСК'!L112</f>
        <v>6.3</v>
      </c>
      <c r="J134" s="11"/>
      <c r="K134" s="44">
        <f>'[1]Замеры ИСК'!U112</f>
        <v>6.3</v>
      </c>
      <c r="L134" s="11"/>
      <c r="M134" s="44"/>
      <c r="N134" s="11">
        <f>'[1]Замеры ИСК'!G112</f>
        <v>6.3</v>
      </c>
      <c r="O134" s="11">
        <f>'[1]Замеры ИСК'!L112</f>
        <v>6.3</v>
      </c>
      <c r="P134" s="11"/>
      <c r="Q134" s="44">
        <f>'[1]Замеры ИСК'!U112</f>
        <v>6.3</v>
      </c>
      <c r="R134" s="11"/>
      <c r="S134" s="44"/>
      <c r="T134" s="11">
        <f>'[1]Замеры ИСК'!G112</f>
        <v>6.3</v>
      </c>
      <c r="U134" s="11">
        <f>'[1]Замеры ИСК'!L112</f>
        <v>6.3</v>
      </c>
      <c r="V134" s="11"/>
      <c r="W134" s="44">
        <f>'[1]Замеры ИСК'!U112</f>
        <v>6.3</v>
      </c>
      <c r="X134" s="11"/>
      <c r="Y134" s="44"/>
    </row>
    <row r="135" spans="1:28" x14ac:dyDescent="0.25">
      <c r="A135" s="11" t="s">
        <v>8</v>
      </c>
      <c r="B135" s="13">
        <f>1.732*B134*(B133/1000)*0.8</f>
        <v>0.79436448000000004</v>
      </c>
      <c r="C135" s="13">
        <f>1.732*C134*(C133/1000)*0.8</f>
        <v>1.1348064000000002</v>
      </c>
      <c r="D135" s="13"/>
      <c r="E135" s="13">
        <f t="shared" ref="E135" si="44">1.732*E134*(E133/1000)*0.8</f>
        <v>1.3093919999999999</v>
      </c>
      <c r="F135" s="13"/>
      <c r="G135" s="13"/>
      <c r="H135" s="13">
        <f>1.732*H134*(H133/1000)*0.8</f>
        <v>0.13966848000000001</v>
      </c>
      <c r="I135" s="13">
        <f>1.732*I134*(I133/1000)*0.8</f>
        <v>0.48883968</v>
      </c>
      <c r="J135" s="13"/>
      <c r="K135" s="13">
        <f t="shared" ref="K135" si="45">1.732*K134*(K133/1000)*0.8</f>
        <v>0.36662976000000003</v>
      </c>
      <c r="L135" s="13"/>
      <c r="M135" s="13"/>
      <c r="N135" s="13">
        <f>1.732*N134*(N133/1000)*0.8</f>
        <v>0.69834240000000003</v>
      </c>
      <c r="O135" s="13">
        <f>1.732*O134*(O133/1000)*0.8</f>
        <v>0.98640864000000006</v>
      </c>
      <c r="P135" s="13"/>
      <c r="Q135" s="13">
        <f t="shared" ref="Q135" si="46">1.732*Q134*(Q133/1000)*0.8</f>
        <v>1.01259648</v>
      </c>
      <c r="R135" s="13"/>
      <c r="S135" s="13"/>
      <c r="T135" s="13">
        <f>1.732*T134*(T133/1000)*0.8</f>
        <v>0.40154687999999999</v>
      </c>
      <c r="U135" s="13">
        <f>1.732*U134*(U133/1000)*0.8</f>
        <v>0.54994463999999998</v>
      </c>
      <c r="V135" s="13"/>
      <c r="W135" s="13">
        <f t="shared" ref="W135" si="47">1.732*W134*(W133/1000)*0.8</f>
        <v>0.41900544000000006</v>
      </c>
      <c r="X135" s="13"/>
      <c r="Y135" s="13"/>
    </row>
    <row r="136" spans="1:28" x14ac:dyDescent="0.25">
      <c r="A136" s="6" t="s">
        <v>56</v>
      </c>
      <c r="B136" s="7" t="s">
        <v>30</v>
      </c>
      <c r="C136" s="8"/>
      <c r="D136" s="8"/>
      <c r="E136" s="8"/>
      <c r="F136" s="8"/>
      <c r="G136" s="9"/>
      <c r="H136" s="7" t="s">
        <v>58</v>
      </c>
      <c r="I136" s="8"/>
      <c r="J136" s="8"/>
      <c r="K136" s="8"/>
      <c r="L136" s="8"/>
      <c r="M136" s="9"/>
      <c r="N136" s="7" t="s">
        <v>59</v>
      </c>
      <c r="O136" s="8"/>
      <c r="P136" s="8"/>
      <c r="Q136" s="8"/>
      <c r="R136" s="8"/>
      <c r="S136" s="9"/>
      <c r="T136" s="7" t="s">
        <v>3</v>
      </c>
      <c r="U136" s="8"/>
      <c r="V136" s="8"/>
      <c r="W136" s="8"/>
      <c r="X136" s="8"/>
      <c r="Y136" s="9"/>
      <c r="Z136" s="14"/>
      <c r="AA136" s="14"/>
      <c r="AB136" s="14"/>
    </row>
    <row r="137" spans="1:28" x14ac:dyDescent="0.25">
      <c r="A137" s="6"/>
      <c r="B137" s="10" t="str">
        <f>'[1]Замеры РП'!$E$4</f>
        <v>4.00</v>
      </c>
      <c r="C137" s="10" t="str">
        <f>'[1]Замеры РП'!$F$4</f>
        <v>9.00</v>
      </c>
      <c r="D137" s="10" t="str">
        <f>'[1]Замеры РП'!$G$4</f>
        <v>14.00</v>
      </c>
      <c r="E137" s="10" t="str">
        <f>'[1]Замеры РП'!$H$4</f>
        <v>18.00</v>
      </c>
      <c r="F137" s="10" t="str">
        <f>'[1]Замеры РП'!$I$4</f>
        <v>20.00</v>
      </c>
      <c r="G137" s="10" t="str">
        <f>'[1]Замеры РП'!$J$4</f>
        <v>22.00</v>
      </c>
      <c r="H137" s="10" t="str">
        <f>'[1]Замеры РП'!$E$4</f>
        <v>4.00</v>
      </c>
      <c r="I137" s="10" t="str">
        <f>'[1]Замеры РП'!$F$4</f>
        <v>9.00</v>
      </c>
      <c r="J137" s="10" t="str">
        <f>'[1]Замеры РП'!$G$4</f>
        <v>14.00</v>
      </c>
      <c r="K137" s="10" t="str">
        <f>'[1]Замеры РП'!$H$4</f>
        <v>18.00</v>
      </c>
      <c r="L137" s="10" t="str">
        <f>'[1]Замеры РП'!$I$4</f>
        <v>20.00</v>
      </c>
      <c r="M137" s="10" t="str">
        <f>'[1]Замеры РП'!$J$4</f>
        <v>22.00</v>
      </c>
      <c r="N137" s="10" t="str">
        <f>'[1]Замеры РП'!$E$4</f>
        <v>4.00</v>
      </c>
      <c r="O137" s="10" t="str">
        <f>'[1]Замеры РП'!$F$4</f>
        <v>9.00</v>
      </c>
      <c r="P137" s="10" t="str">
        <f>'[1]Замеры РП'!$G$4</f>
        <v>14.00</v>
      </c>
      <c r="Q137" s="10" t="str">
        <f>'[1]Замеры РП'!$H$4</f>
        <v>18.00</v>
      </c>
      <c r="R137" s="10" t="str">
        <f>'[1]Замеры РП'!$I$4</f>
        <v>20.00</v>
      </c>
      <c r="S137" s="10" t="str">
        <f>'[1]Замеры РП'!$J$4</f>
        <v>22.00</v>
      </c>
      <c r="T137" s="10" t="str">
        <f>'[1]Замеры РП'!$E$4</f>
        <v>4.00</v>
      </c>
      <c r="U137" s="10" t="str">
        <f>'[1]Замеры РП'!$F$4</f>
        <v>9.00</v>
      </c>
      <c r="V137" s="10" t="str">
        <f>'[1]Замеры РП'!$G$4</f>
        <v>14.00</v>
      </c>
      <c r="W137" s="10" t="str">
        <f>'[1]Замеры РП'!$H$4</f>
        <v>18.00</v>
      </c>
      <c r="X137" s="10" t="str">
        <f>'[1]Замеры РП'!$I$4</f>
        <v>20.00</v>
      </c>
      <c r="Y137" s="10" t="str">
        <f>'[1]Замеры РП'!$J$4</f>
        <v>22.00</v>
      </c>
      <c r="Z137" s="14"/>
      <c r="AA137" s="14"/>
      <c r="AB137" s="14"/>
    </row>
    <row r="138" spans="1:28" x14ac:dyDescent="0.25">
      <c r="A138" s="11" t="s">
        <v>6</v>
      </c>
      <c r="B138" s="11">
        <f>'[1]Замеры ИСК'!G114</f>
        <v>34</v>
      </c>
      <c r="C138" s="11">
        <f>'[1]Замеры ИСК'!L114</f>
        <v>61</v>
      </c>
      <c r="D138" s="11"/>
      <c r="E138" s="11">
        <f>'[1]Замеры ИСК'!U114</f>
        <v>60</v>
      </c>
      <c r="F138" s="11"/>
      <c r="G138" s="11"/>
      <c r="H138" s="11">
        <f>'[1]Замеры ИСК'!G118</f>
        <v>29</v>
      </c>
      <c r="I138" s="11">
        <f>'[1]Замеры ИСК'!L118</f>
        <v>41</v>
      </c>
      <c r="J138" s="11"/>
      <c r="K138" s="11">
        <f>'[1]Замеры ИСК'!U118</f>
        <v>53</v>
      </c>
      <c r="L138" s="11"/>
      <c r="M138" s="11"/>
      <c r="N138" s="11">
        <f>'[1]Замеры ИСК'!G110</f>
        <v>45</v>
      </c>
      <c r="O138" s="11">
        <f>'[1]Замеры ИСК'!L110</f>
        <v>58</v>
      </c>
      <c r="P138" s="11"/>
      <c r="Q138" s="11">
        <f>'[1]Замеры ИСК'!U110</f>
        <v>62</v>
      </c>
      <c r="R138" s="11"/>
      <c r="S138" s="11"/>
      <c r="T138" s="11">
        <f>'[1]Замеры ИСК'!G113</f>
        <v>0</v>
      </c>
      <c r="U138" s="11">
        <f>'[1]Замеры ИСК'!L113</f>
        <v>0</v>
      </c>
      <c r="V138" s="11"/>
      <c r="W138" s="11">
        <f>'[1]Замеры ИСК'!U113</f>
        <v>0</v>
      </c>
      <c r="X138" s="11"/>
      <c r="Y138" s="11"/>
    </row>
    <row r="139" spans="1:28" x14ac:dyDescent="0.25">
      <c r="A139" s="11" t="s">
        <v>7</v>
      </c>
      <c r="B139" s="11">
        <f>'[1]Замеры ИСК'!G112</f>
        <v>6.3</v>
      </c>
      <c r="C139" s="11">
        <f>'[1]Замеры ИСК'!L112</f>
        <v>6.3</v>
      </c>
      <c r="D139" s="11"/>
      <c r="E139" s="44">
        <f>'[1]Замеры ИСК'!U112</f>
        <v>6.3</v>
      </c>
      <c r="F139" s="11"/>
      <c r="G139" s="44"/>
      <c r="H139" s="11">
        <f>'[1]Замеры ИСК'!G112</f>
        <v>6.3</v>
      </c>
      <c r="I139" s="11">
        <f>'[1]Замеры ИСК'!L112</f>
        <v>6.3</v>
      </c>
      <c r="J139" s="11"/>
      <c r="K139" s="44">
        <f>'[1]Замеры ИСК'!U112</f>
        <v>6.3</v>
      </c>
      <c r="L139" s="11"/>
      <c r="M139" s="44"/>
      <c r="N139" s="11">
        <f>'[1]Замеры ИСК'!G106</f>
        <v>6.5</v>
      </c>
      <c r="O139" s="11">
        <f>'[1]Замеры ИСК'!L106</f>
        <v>6.5</v>
      </c>
      <c r="P139" s="11"/>
      <c r="Q139" s="44">
        <f>'[1]Замеры ИСК'!U106</f>
        <v>6.5</v>
      </c>
      <c r="R139" s="11"/>
      <c r="S139" s="44"/>
      <c r="T139" s="11">
        <f>'[1]Замеры ИСК'!G112</f>
        <v>6.3</v>
      </c>
      <c r="U139" s="11">
        <f>'[1]Замеры ИСК'!L112</f>
        <v>6.3</v>
      </c>
      <c r="V139" s="11"/>
      <c r="W139" s="44">
        <f>'[1]Замеры ИСК'!U112</f>
        <v>6.3</v>
      </c>
      <c r="X139" s="11"/>
      <c r="Y139" s="44"/>
    </row>
    <row r="140" spans="1:28" x14ac:dyDescent="0.25">
      <c r="A140" s="11" t="s">
        <v>8</v>
      </c>
      <c r="B140" s="13">
        <f t="shared" ref="B140:K140" si="48">1.732*B139*(B138/1000)*0.8</f>
        <v>0.29679552000000003</v>
      </c>
      <c r="C140" s="13">
        <f t="shared" si="48"/>
        <v>0.53248607999999997</v>
      </c>
      <c r="D140" s="13"/>
      <c r="E140" s="13">
        <f t="shared" si="48"/>
        <v>0.52375680000000002</v>
      </c>
      <c r="F140" s="13"/>
      <c r="G140" s="13"/>
      <c r="H140" s="13">
        <f t="shared" si="48"/>
        <v>0.25314912000000001</v>
      </c>
      <c r="I140" s="13">
        <f t="shared" si="48"/>
        <v>0.35790048000000008</v>
      </c>
      <c r="J140" s="13"/>
      <c r="K140" s="13">
        <f t="shared" si="48"/>
        <v>0.46265184000000004</v>
      </c>
      <c r="L140" s="13"/>
      <c r="M140" s="13"/>
      <c r="N140" s="13">
        <f t="shared" ref="N140:W140" si="49">1.732*N139*(N138/1000)*0.8</f>
        <v>0.40528799999999993</v>
      </c>
      <c r="O140" s="13">
        <f t="shared" si="49"/>
        <v>0.52237120000000004</v>
      </c>
      <c r="P140" s="13"/>
      <c r="Q140" s="13">
        <f t="shared" si="49"/>
        <v>0.55839680000000003</v>
      </c>
      <c r="R140" s="13"/>
      <c r="S140" s="13"/>
      <c r="T140" s="13">
        <f t="shared" si="49"/>
        <v>0</v>
      </c>
      <c r="U140" s="13">
        <f t="shared" si="49"/>
        <v>0</v>
      </c>
      <c r="V140" s="13"/>
      <c r="W140" s="13">
        <f t="shared" si="49"/>
        <v>0</v>
      </c>
      <c r="X140" s="13"/>
      <c r="Y140" s="13"/>
    </row>
    <row r="141" spans="1:28" x14ac:dyDescent="0.25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4"/>
      <c r="O141" s="14"/>
      <c r="P141" s="14"/>
      <c r="Q141" s="14"/>
      <c r="R141" s="14"/>
      <c r="S141" s="14"/>
      <c r="T141" s="18"/>
      <c r="U141" s="19"/>
      <c r="V141" s="14"/>
      <c r="W141" s="14"/>
      <c r="X141" s="14"/>
      <c r="Y141" s="14"/>
      <c r="Z141" s="18"/>
      <c r="AA141" s="20"/>
      <c r="AB141" s="14"/>
    </row>
    <row r="142" spans="1:28" x14ac:dyDescent="0.25">
      <c r="A142" s="21" t="s">
        <v>12</v>
      </c>
      <c r="B142" s="18" t="s">
        <v>13</v>
      </c>
      <c r="C142" s="22" t="str">
        <f>'[1]Замеры РП'!$E$4</f>
        <v>4.00</v>
      </c>
      <c r="D142" s="18" t="s">
        <v>14</v>
      </c>
      <c r="E142" s="25">
        <f>B128+H128+N128+T128+N138+T138+N133+T133+H133+B133+B138+H138</f>
        <v>570</v>
      </c>
      <c r="F142" s="14" t="s">
        <v>15</v>
      </c>
      <c r="G142" s="14"/>
      <c r="H142" s="18" t="s">
        <v>16</v>
      </c>
      <c r="I142" s="20">
        <f>B130+H130+N130+T130+N140+T140+T135+N135+H135+B135+B140+H140</f>
        <v>5.0516204800000004</v>
      </c>
      <c r="J142" s="14" t="s">
        <v>17</v>
      </c>
      <c r="O142" s="14"/>
      <c r="P142" s="14"/>
      <c r="Q142" s="14"/>
      <c r="R142" s="14"/>
      <c r="S142" s="14"/>
      <c r="T142" s="18"/>
      <c r="U142" s="19"/>
      <c r="V142" s="14"/>
      <c r="W142" s="14"/>
      <c r="X142" s="14"/>
      <c r="Y142" s="14"/>
      <c r="Z142" s="18"/>
      <c r="AA142" s="20"/>
      <c r="AB142" s="14"/>
    </row>
    <row r="143" spans="1:28" x14ac:dyDescent="0.25">
      <c r="A143" s="14"/>
      <c r="B143" s="18" t="s">
        <v>13</v>
      </c>
      <c r="C143" s="22" t="str">
        <f>'[1]Замеры РП'!$F$4</f>
        <v>9.00</v>
      </c>
      <c r="D143" s="18" t="s">
        <v>14</v>
      </c>
      <c r="E143" s="23">
        <f>C128+I128+O128+U128+O138+U138+U133+O133+I133+C133+C138+I138</f>
        <v>898</v>
      </c>
      <c r="F143" s="14" t="s">
        <v>15</v>
      </c>
      <c r="G143" s="14"/>
      <c r="H143" s="18" t="s">
        <v>16</v>
      </c>
      <c r="I143" s="20">
        <f>C130+I130+O130+U130+O140+U140+U135+O135+I135+C135+C140+I140</f>
        <v>7.9591635199999988</v>
      </c>
      <c r="J143" s="14" t="s">
        <v>17</v>
      </c>
      <c r="O143" s="14"/>
      <c r="P143" s="14"/>
      <c r="Q143" s="14"/>
      <c r="R143" s="14"/>
      <c r="S143" s="14"/>
      <c r="T143" s="18"/>
      <c r="U143" s="19"/>
      <c r="V143" s="14"/>
      <c r="W143" s="14"/>
      <c r="X143" s="14"/>
      <c r="Y143" s="14"/>
      <c r="Z143" s="18"/>
      <c r="AA143" s="20"/>
      <c r="AB143" s="14"/>
    </row>
    <row r="144" spans="1:28" x14ac:dyDescent="0.25">
      <c r="A144" s="14"/>
      <c r="B144" s="18" t="s">
        <v>13</v>
      </c>
      <c r="C144" s="22" t="s">
        <v>19</v>
      </c>
      <c r="D144" s="18" t="s">
        <v>14</v>
      </c>
      <c r="E144" s="27">
        <f>E128+K128+Q128+W128+E133+K133+Q133+W133+E138+K138+Q138+W138</f>
        <v>942</v>
      </c>
      <c r="F144" s="14" t="s">
        <v>15</v>
      </c>
      <c r="G144" s="14"/>
      <c r="H144" s="18" t="s">
        <v>16</v>
      </c>
      <c r="I144" s="69">
        <f>E130+K130+Q130+W130+E135+K135+Q135+W135+E140+K140+Q140+W140</f>
        <v>8.3540595200000016</v>
      </c>
      <c r="J144" s="14" t="s">
        <v>17</v>
      </c>
      <c r="O144" s="14"/>
      <c r="P144" s="14"/>
      <c r="Q144" s="14"/>
      <c r="R144" s="14"/>
      <c r="S144" s="14"/>
      <c r="T144" s="18"/>
      <c r="U144" s="19"/>
      <c r="V144" s="14"/>
      <c r="W144" s="14"/>
      <c r="X144" s="14"/>
      <c r="Y144" s="14"/>
      <c r="Z144" s="18"/>
      <c r="AA144" s="20"/>
      <c r="AB144" s="14"/>
    </row>
    <row r="145" spans="1:28" x14ac:dyDescent="0.25">
      <c r="A145" s="16"/>
      <c r="B145" s="18"/>
      <c r="C145" s="22"/>
      <c r="D145" s="18"/>
      <c r="E145" s="27"/>
      <c r="F145" s="14"/>
      <c r="G145" s="14"/>
      <c r="H145" s="18"/>
      <c r="I145" s="69"/>
      <c r="J145" s="14"/>
      <c r="K145" s="17"/>
      <c r="L145" s="17"/>
      <c r="M145" s="17"/>
      <c r="N145" s="14"/>
      <c r="O145" s="14"/>
      <c r="P145" s="14"/>
      <c r="Q145" s="14"/>
      <c r="R145" s="14"/>
      <c r="S145" s="14"/>
      <c r="T145" s="18"/>
      <c r="U145" s="19"/>
      <c r="V145" s="14"/>
      <c r="W145" s="14"/>
      <c r="X145" s="14"/>
      <c r="Y145" s="14"/>
      <c r="Z145" s="18"/>
      <c r="AA145" s="20"/>
      <c r="AB145" s="14"/>
    </row>
    <row r="146" spans="1:28" x14ac:dyDescent="0.25">
      <c r="A146" s="16"/>
      <c r="B146" s="29"/>
      <c r="C146" s="21"/>
      <c r="D146" s="29"/>
      <c r="E146" s="30"/>
      <c r="F146" s="28"/>
      <c r="G146" s="28"/>
      <c r="H146" s="29"/>
      <c r="I146" s="72"/>
      <c r="J146" s="28"/>
      <c r="K146" s="17"/>
      <c r="L146" s="17"/>
      <c r="M146" s="17"/>
      <c r="N146" s="14"/>
      <c r="O146" s="14"/>
      <c r="P146" s="14"/>
      <c r="Q146" s="14"/>
      <c r="R146" s="14"/>
      <c r="S146" s="14"/>
      <c r="T146" s="18"/>
      <c r="U146" s="19"/>
      <c r="V146" s="14"/>
      <c r="W146" s="14"/>
      <c r="X146" s="14"/>
      <c r="Y146" s="14"/>
      <c r="Z146" s="18"/>
      <c r="AA146" s="20"/>
      <c r="AB146" s="14"/>
    </row>
    <row r="147" spans="1:28" s="42" customFormat="1" x14ac:dyDescent="0.25">
      <c r="A147" s="37"/>
      <c r="B147" s="34"/>
      <c r="C147" s="35"/>
      <c r="D147" s="34"/>
      <c r="E147" s="49"/>
      <c r="F147" s="37"/>
      <c r="G147" s="37"/>
      <c r="H147" s="34"/>
      <c r="I147" s="41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x14ac:dyDescent="0.25">
      <c r="A148" s="6" t="s">
        <v>60</v>
      </c>
      <c r="B148" s="7" t="s">
        <v>3</v>
      </c>
      <c r="C148" s="8"/>
      <c r="D148" s="8"/>
      <c r="E148" s="8"/>
      <c r="F148" s="8"/>
      <c r="G148" s="9"/>
      <c r="H148" s="7" t="s">
        <v>58</v>
      </c>
      <c r="I148" s="8"/>
      <c r="J148" s="8"/>
      <c r="K148" s="8"/>
      <c r="L148" s="8"/>
      <c r="M148" s="9"/>
      <c r="N148" s="7" t="s">
        <v>31</v>
      </c>
      <c r="O148" s="8"/>
      <c r="P148" s="8"/>
      <c r="Q148" s="8"/>
      <c r="R148" s="8"/>
      <c r="S148" s="9"/>
      <c r="T148" s="7" t="s">
        <v>61</v>
      </c>
      <c r="U148" s="8"/>
      <c r="V148" s="8"/>
      <c r="W148" s="8"/>
      <c r="X148" s="8"/>
      <c r="Y148" s="9"/>
    </row>
    <row r="149" spans="1:28" x14ac:dyDescent="0.25">
      <c r="A149" s="6"/>
      <c r="B149" s="10" t="str">
        <f>'[1]Замеры РП'!$E$4</f>
        <v>4.00</v>
      </c>
      <c r="C149" s="10" t="str">
        <f>'[1]Замеры РП'!$F$4</f>
        <v>9.00</v>
      </c>
      <c r="D149" s="10" t="str">
        <f>'[1]Замеры РП'!$G$4</f>
        <v>14.00</v>
      </c>
      <c r="E149" s="10" t="str">
        <f>'[1]Замеры РП'!$H$4</f>
        <v>18.00</v>
      </c>
      <c r="F149" s="10" t="str">
        <f>'[1]Замеры РП'!$I$4</f>
        <v>20.00</v>
      </c>
      <c r="G149" s="10" t="str">
        <f>'[1]Замеры РП'!$J$4</f>
        <v>22.00</v>
      </c>
      <c r="H149" s="10" t="str">
        <f>'[1]Замеры РП'!$E$4</f>
        <v>4.00</v>
      </c>
      <c r="I149" s="10" t="str">
        <f>'[1]Замеры РП'!$F$4</f>
        <v>9.00</v>
      </c>
      <c r="J149" s="10" t="str">
        <f>'[1]Замеры РП'!$G$4</f>
        <v>14.00</v>
      </c>
      <c r="K149" s="10" t="str">
        <f>'[1]Замеры РП'!$H$4</f>
        <v>18.00</v>
      </c>
      <c r="L149" s="10" t="str">
        <f>'[1]Замеры РП'!$I$4</f>
        <v>20.00</v>
      </c>
      <c r="M149" s="10" t="str">
        <f>'[1]Замеры РП'!$J$4</f>
        <v>22.00</v>
      </c>
      <c r="N149" s="10" t="str">
        <f>'[1]Замеры РП'!$E$4</f>
        <v>4.00</v>
      </c>
      <c r="O149" s="10" t="str">
        <f>'[1]Замеры РП'!$F$4</f>
        <v>9.00</v>
      </c>
      <c r="P149" s="10" t="str">
        <f>'[1]Замеры РП'!$G$4</f>
        <v>14.00</v>
      </c>
      <c r="Q149" s="10" t="str">
        <f>'[1]Замеры РП'!$H$4</f>
        <v>18.00</v>
      </c>
      <c r="R149" s="10" t="str">
        <f>'[1]Замеры РП'!$I$4</f>
        <v>20.00</v>
      </c>
      <c r="S149" s="10" t="str">
        <f>'[1]Замеры РП'!$J$4</f>
        <v>22.00</v>
      </c>
      <c r="T149" s="10" t="str">
        <f>'[1]Замеры РП'!$E$4</f>
        <v>4.00</v>
      </c>
      <c r="U149" s="10" t="str">
        <f>'[1]Замеры РП'!$F$4</f>
        <v>9.00</v>
      </c>
      <c r="V149" s="10" t="str">
        <f>'[1]Замеры РП'!$G$4</f>
        <v>14.00</v>
      </c>
      <c r="W149" s="10" t="str">
        <f>'[1]Замеры РП'!$H$4</f>
        <v>18.00</v>
      </c>
      <c r="X149" s="10" t="str">
        <f>'[1]Замеры РП'!$I$4</f>
        <v>20.00</v>
      </c>
      <c r="Y149" s="10" t="str">
        <f>'[1]Замеры РП'!$J$4</f>
        <v>22.00</v>
      </c>
    </row>
    <row r="150" spans="1:28" x14ac:dyDescent="0.25">
      <c r="A150" s="11" t="s">
        <v>6</v>
      </c>
      <c r="B150" s="11">
        <f>'[1]Замеры ИСК'!G123</f>
        <v>75</v>
      </c>
      <c r="C150" s="11">
        <f>'[1]Замеры ИСК'!L123</f>
        <v>128</v>
      </c>
      <c r="D150" s="11"/>
      <c r="E150" s="11">
        <f>'[1]Замеры ИСК'!U123</f>
        <v>152</v>
      </c>
      <c r="F150" s="11"/>
      <c r="G150" s="11"/>
      <c r="H150" s="11">
        <f>'[1]Замеры ИСК'!G124</f>
        <v>51</v>
      </c>
      <c r="I150" s="11">
        <f>'[1]Замеры ИСК'!L124</f>
        <v>77</v>
      </c>
      <c r="J150" s="11"/>
      <c r="K150" s="11">
        <f>'[1]Замеры ИСК'!U124</f>
        <v>107</v>
      </c>
      <c r="L150" s="11"/>
      <c r="M150" s="11"/>
      <c r="N150" s="11">
        <f>'[1]Замеры ИСК'!G126</f>
        <v>112</v>
      </c>
      <c r="O150" s="11">
        <f>'[1]Замеры ИСК'!L126</f>
        <v>179</v>
      </c>
      <c r="P150" s="11"/>
      <c r="Q150" s="11">
        <f>'[1]Замеры ИСК'!U126</f>
        <v>217</v>
      </c>
      <c r="R150" s="11"/>
      <c r="S150" s="11"/>
      <c r="T150" s="11">
        <f>'[1]Замеры ИСК'!G128</f>
        <v>76</v>
      </c>
      <c r="U150" s="11">
        <f>'[1]Замеры ИСК'!L128</f>
        <v>138</v>
      </c>
      <c r="V150" s="11"/>
      <c r="W150" s="11">
        <f>'[1]Замеры ИСК'!U128</f>
        <v>152</v>
      </c>
      <c r="X150" s="11"/>
      <c r="Y150" s="11"/>
    </row>
    <row r="151" spans="1:28" x14ac:dyDescent="0.25">
      <c r="A151" s="11" t="s">
        <v>7</v>
      </c>
      <c r="B151" s="11">
        <f>'[1]Замеры ИСК'!G122</f>
        <v>6.2</v>
      </c>
      <c r="C151" s="11">
        <f>'[1]Замеры ИСК'!L122</f>
        <v>6.3</v>
      </c>
      <c r="D151" s="11"/>
      <c r="E151" s="44">
        <f>'[1]Замеры ИСК'!U122</f>
        <v>6.3</v>
      </c>
      <c r="F151" s="11"/>
      <c r="G151" s="44"/>
      <c r="H151" s="11">
        <f>'[1]Замеры ИСК'!G122</f>
        <v>6.2</v>
      </c>
      <c r="I151" s="11">
        <f>'[1]Замеры ИСК'!L122</f>
        <v>6.3</v>
      </c>
      <c r="J151" s="11"/>
      <c r="K151" s="44">
        <f>'[1]Замеры ИСК'!U122</f>
        <v>6.3</v>
      </c>
      <c r="L151" s="11"/>
      <c r="M151" s="44"/>
      <c r="N151" s="11">
        <f>'[1]Замеры ИСК'!G125</f>
        <v>6.3</v>
      </c>
      <c r="O151" s="11">
        <f>'[1]Замеры ИСК'!L125</f>
        <v>6.3</v>
      </c>
      <c r="P151" s="11"/>
      <c r="Q151" s="44">
        <f>'[1]Замеры ИСК'!U125</f>
        <v>6.3</v>
      </c>
      <c r="R151" s="11"/>
      <c r="S151" s="44"/>
      <c r="T151" s="11">
        <f>'[1]Замеры ИСК'!G125</f>
        <v>6.3</v>
      </c>
      <c r="U151" s="11">
        <f>'[1]Замеры ИСК'!L125</f>
        <v>6.3</v>
      </c>
      <c r="V151" s="11"/>
      <c r="W151" s="44">
        <f>'[1]Замеры ИСК'!U125</f>
        <v>6.3</v>
      </c>
      <c r="X151" s="11"/>
      <c r="Y151" s="44"/>
    </row>
    <row r="152" spans="1:28" x14ac:dyDescent="0.25">
      <c r="A152" s="11" t="s">
        <v>8</v>
      </c>
      <c r="B152" s="13">
        <f>1.732*B151*(B150/1000)*0.8</f>
        <v>0.64430399999999999</v>
      </c>
      <c r="C152" s="13">
        <f>1.732*C151*(C150/1000)*0.8</f>
        <v>1.1173478400000001</v>
      </c>
      <c r="D152" s="13"/>
      <c r="E152" s="13">
        <f t="shared" ref="E152" si="50">1.732*E151*(E150/1000)*0.8</f>
        <v>1.32685056</v>
      </c>
      <c r="F152" s="13"/>
      <c r="G152" s="13"/>
      <c r="H152" s="13">
        <f>1.732*H151*(H150/1000)*0.8</f>
        <v>0.43812672000000003</v>
      </c>
      <c r="I152" s="13">
        <f>1.732*I151*(I150/1000)*0.8</f>
        <v>0.67215456000000007</v>
      </c>
      <c r="J152" s="13"/>
      <c r="K152" s="13">
        <f t="shared" ref="K152" si="51">1.732*K151*(K150/1000)*0.8</f>
        <v>0.93403296000000013</v>
      </c>
      <c r="L152" s="13"/>
      <c r="M152" s="13"/>
      <c r="N152" s="13">
        <f>1.732*N151*(N150/1000)*0.8</f>
        <v>0.97767936</v>
      </c>
      <c r="O152" s="13">
        <f>1.732*O151*(O150/1000)*0.8</f>
        <v>1.5625411199999999</v>
      </c>
      <c r="P152" s="13"/>
      <c r="Q152" s="13">
        <f t="shared" ref="Q152" si="52">1.732*Q151*(Q150/1000)*0.8</f>
        <v>1.8942537600000002</v>
      </c>
      <c r="R152" s="13"/>
      <c r="S152" s="13"/>
      <c r="T152" s="13">
        <f>1.732*T151*(T150/1000)*0.8</f>
        <v>0.66342528000000001</v>
      </c>
      <c r="U152" s="13">
        <f>1.732*U151*(U150/1000)*0.8</f>
        <v>1.20464064</v>
      </c>
      <c r="V152" s="13"/>
      <c r="W152" s="13">
        <f t="shared" ref="W152" si="53">1.732*W151*(W150/1000)*0.8</f>
        <v>1.32685056</v>
      </c>
      <c r="X152" s="13"/>
      <c r="Y152" s="13"/>
    </row>
    <row r="153" spans="1:28" x14ac:dyDescent="0.25">
      <c r="A153" s="6" t="s">
        <v>60</v>
      </c>
      <c r="B153" s="7" t="s">
        <v>62</v>
      </c>
      <c r="C153" s="8"/>
      <c r="D153" s="8"/>
      <c r="E153" s="8"/>
      <c r="F153" s="8"/>
      <c r="G153" s="9"/>
      <c r="H153" s="45" t="s">
        <v>32</v>
      </c>
      <c r="I153" s="46"/>
      <c r="J153" s="46"/>
      <c r="K153" s="46"/>
      <c r="L153" s="46"/>
      <c r="M153" s="47"/>
      <c r="N153" s="45" t="s">
        <v>63</v>
      </c>
      <c r="O153" s="46"/>
      <c r="P153" s="46"/>
      <c r="Q153" s="46"/>
      <c r="R153" s="46"/>
      <c r="S153" s="47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x14ac:dyDescent="0.25">
      <c r="A154" s="6"/>
      <c r="B154" s="10" t="str">
        <f>'[1]Замеры РП'!$E$4</f>
        <v>4.00</v>
      </c>
      <c r="C154" s="10" t="str">
        <f>'[1]Замеры РП'!$F$4</f>
        <v>9.00</v>
      </c>
      <c r="D154" s="10" t="str">
        <f>'[1]Замеры РП'!$G$4</f>
        <v>14.00</v>
      </c>
      <c r="E154" s="10" t="str">
        <f>'[1]Замеры РП'!$H$4</f>
        <v>18.00</v>
      </c>
      <c r="F154" s="10" t="str">
        <f>'[1]Замеры РП'!$I$4</f>
        <v>20.00</v>
      </c>
      <c r="G154" s="10" t="str">
        <f>'[1]Замеры РП'!$J$4</f>
        <v>22.00</v>
      </c>
      <c r="H154" s="10" t="str">
        <f>'[1]Замеры РП'!$E$4</f>
        <v>4.00</v>
      </c>
      <c r="I154" s="10" t="str">
        <f>'[1]Замеры РП'!$F$4</f>
        <v>9.00</v>
      </c>
      <c r="J154" s="10" t="str">
        <f>'[1]Замеры РП'!$G$4</f>
        <v>14.00</v>
      </c>
      <c r="K154" s="10" t="str">
        <f>'[1]Замеры РП'!$H$4</f>
        <v>18.00</v>
      </c>
      <c r="L154" s="10" t="str">
        <f>'[1]Замеры РП'!$I$4</f>
        <v>20.00</v>
      </c>
      <c r="M154" s="10" t="str">
        <f>'[1]Замеры РП'!$J$4</f>
        <v>22.00</v>
      </c>
      <c r="N154" s="10" t="str">
        <f>'[1]Замеры РП'!$E$4</f>
        <v>4.00</v>
      </c>
      <c r="O154" s="10" t="str">
        <f>'[1]Замеры РП'!$F$4</f>
        <v>9.00</v>
      </c>
      <c r="P154" s="10" t="str">
        <f>'[1]Замеры РП'!$G$4</f>
        <v>14.00</v>
      </c>
      <c r="Q154" s="10" t="str">
        <f>'[1]Замеры РП'!$H$4</f>
        <v>18.00</v>
      </c>
      <c r="R154" s="10" t="str">
        <f>'[1]Замеры РП'!$I$4</f>
        <v>20.00</v>
      </c>
      <c r="S154" s="10" t="str">
        <f>'[1]Замеры РП'!$J$4</f>
        <v>22.00</v>
      </c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x14ac:dyDescent="0.25">
      <c r="A155" s="11" t="s">
        <v>6</v>
      </c>
      <c r="B155" s="11">
        <f>'[1]Замеры ИСК'!G130</f>
        <v>34</v>
      </c>
      <c r="C155" s="11">
        <f>'[1]Замеры ИСК'!L130</f>
        <v>93</v>
      </c>
      <c r="D155" s="11"/>
      <c r="E155" s="11">
        <f>'[1]Замеры ИСК'!U130</f>
        <v>54</v>
      </c>
      <c r="F155" s="11"/>
      <c r="G155" s="11"/>
      <c r="H155" s="11">
        <f>'[1]Замеры ИСК'!G127</f>
        <v>18</v>
      </c>
      <c r="I155" s="11">
        <f>'[1]Замеры ИСК'!L127</f>
        <v>52</v>
      </c>
      <c r="J155" s="11"/>
      <c r="K155" s="11">
        <f>'[1]Замеры ИСК'!U127</f>
        <v>22</v>
      </c>
      <c r="L155" s="11"/>
      <c r="M155" s="11"/>
      <c r="N155" s="11">
        <f>'[1]Замеры ИСК'!G131</f>
        <v>66</v>
      </c>
      <c r="O155" s="11">
        <f>'[1]Замеры ИСК'!L131</f>
        <v>125</v>
      </c>
      <c r="P155" s="11"/>
      <c r="Q155" s="11">
        <f>'[1]Замеры ИСК'!U131</f>
        <v>146</v>
      </c>
      <c r="R155" s="11"/>
      <c r="S155" s="11"/>
      <c r="W155" s="14"/>
      <c r="X155" s="14"/>
      <c r="Y155" s="14"/>
      <c r="Z155" s="14"/>
      <c r="AA155" s="14"/>
      <c r="AB155" s="14"/>
    </row>
    <row r="156" spans="1:28" x14ac:dyDescent="0.25">
      <c r="A156" s="11" t="s">
        <v>7</v>
      </c>
      <c r="B156" s="11">
        <f>'[1]Замеры ИСК'!G129</f>
        <v>6.4</v>
      </c>
      <c r="C156" s="11">
        <f>'[1]Замеры ИСК'!L129</f>
        <v>6.3</v>
      </c>
      <c r="D156" s="11"/>
      <c r="E156" s="44">
        <f>'[1]Замеры ИСК'!U129</f>
        <v>6.3</v>
      </c>
      <c r="F156" s="11"/>
      <c r="G156" s="44"/>
      <c r="H156" s="11">
        <f>'[1]Замеры ИСК'!G125</f>
        <v>6.3</v>
      </c>
      <c r="I156" s="11">
        <f>'[1]Замеры ИСК'!L125</f>
        <v>6.3</v>
      </c>
      <c r="J156" s="11"/>
      <c r="K156" s="44">
        <f>'[1]Замеры ИСК'!U125</f>
        <v>6.3</v>
      </c>
      <c r="L156" s="11"/>
      <c r="M156" s="44"/>
      <c r="N156" s="11">
        <f>'[1]Замеры ИСК'!G129</f>
        <v>6.4</v>
      </c>
      <c r="O156" s="11">
        <f>'[1]Замеры ИСК'!L129</f>
        <v>6.3</v>
      </c>
      <c r="P156" s="11"/>
      <c r="Q156" s="44">
        <f>'[1]Замеры ИСК'!U129</f>
        <v>6.3</v>
      </c>
      <c r="R156" s="11"/>
      <c r="S156" s="44"/>
      <c r="W156" s="14"/>
      <c r="X156" s="14"/>
      <c r="Y156" s="14"/>
      <c r="Z156" s="14"/>
      <c r="AA156" s="14"/>
      <c r="AB156" s="14"/>
    </row>
    <row r="157" spans="1:28" s="73" customFormat="1" x14ac:dyDescent="0.25">
      <c r="A157" s="11" t="s">
        <v>8</v>
      </c>
      <c r="B157" s="13">
        <f t="shared" ref="B157:K157" si="54">1.732*B156*(B155/1000)*0.8</f>
        <v>0.30150656000000009</v>
      </c>
      <c r="C157" s="13">
        <f t="shared" si="54"/>
        <v>0.81182304000000005</v>
      </c>
      <c r="D157" s="13"/>
      <c r="E157" s="13">
        <f t="shared" si="54"/>
        <v>0.47138112000000004</v>
      </c>
      <c r="F157" s="13"/>
      <c r="G157" s="13"/>
      <c r="H157" s="13">
        <f t="shared" si="54"/>
        <v>0.15712704</v>
      </c>
      <c r="I157" s="13">
        <f t="shared" si="54"/>
        <v>0.45392256000000003</v>
      </c>
      <c r="J157" s="13"/>
      <c r="K157" s="13">
        <f t="shared" si="54"/>
        <v>0.19204416000000002</v>
      </c>
      <c r="L157" s="13"/>
      <c r="M157" s="13"/>
      <c r="N157" s="13">
        <f>1.732*N156*(N155/1000)*0.8</f>
        <v>0.58527744000000015</v>
      </c>
      <c r="O157" s="13">
        <f>1.732*O156*(O155/1000)*0.8</f>
        <v>1.0911600000000001</v>
      </c>
      <c r="P157" s="13"/>
      <c r="Q157" s="13">
        <f t="shared" ref="Q157" si="55">1.732*Q156*(Q155/1000)*0.8</f>
        <v>1.2744748800000001</v>
      </c>
      <c r="R157" s="13"/>
      <c r="S157" s="13"/>
      <c r="W157" s="14"/>
      <c r="X157" s="14"/>
      <c r="Y157" s="14"/>
      <c r="Z157" s="14"/>
      <c r="AA157" s="14"/>
      <c r="AB157" s="14"/>
    </row>
    <row r="158" spans="1:28" x14ac:dyDescent="0.25">
      <c r="A158" s="21" t="s">
        <v>12</v>
      </c>
      <c r="B158" s="18" t="s">
        <v>13</v>
      </c>
      <c r="C158" s="22" t="str">
        <f>'[1]Замеры РП'!$E$4</f>
        <v>4.00</v>
      </c>
      <c r="D158" s="18" t="s">
        <v>14</v>
      </c>
      <c r="E158" s="25">
        <f>B150+H150+N150+T150+H155+B155+N155</f>
        <v>432</v>
      </c>
      <c r="F158" s="14" t="s">
        <v>15</v>
      </c>
      <c r="G158" s="14"/>
      <c r="H158" s="18" t="s">
        <v>16</v>
      </c>
      <c r="I158" s="20">
        <f>B152+H152+N152+T152+H157+B157+N157</f>
        <v>3.7674464000000003</v>
      </c>
      <c r="J158" s="14" t="s">
        <v>17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x14ac:dyDescent="0.25">
      <c r="A159" s="14"/>
      <c r="B159" s="18" t="s">
        <v>13</v>
      </c>
      <c r="C159" s="22" t="str">
        <f>'[1]Замеры РП'!$F$4</f>
        <v>9.00</v>
      </c>
      <c r="D159" s="18" t="s">
        <v>14</v>
      </c>
      <c r="E159" s="25">
        <f>C150+I150+O150+U150+I155+C155+O155</f>
        <v>792</v>
      </c>
      <c r="F159" s="14" t="s">
        <v>15</v>
      </c>
      <c r="G159" s="14"/>
      <c r="H159" s="18" t="s">
        <v>16</v>
      </c>
      <c r="I159" s="20">
        <f>C152+I152+O152+U152+I157+C157+O157</f>
        <v>6.9135897599999998</v>
      </c>
      <c r="J159" s="14" t="s">
        <v>17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x14ac:dyDescent="0.25">
      <c r="A160" s="14"/>
      <c r="B160" s="18" t="s">
        <v>13</v>
      </c>
      <c r="C160" s="22" t="s">
        <v>19</v>
      </c>
      <c r="D160" s="18" t="s">
        <v>14</v>
      </c>
      <c r="E160" s="23">
        <f>E150+K150+Q150+W150+E155+K155+Q155</f>
        <v>850</v>
      </c>
      <c r="F160" s="14" t="s">
        <v>15</v>
      </c>
      <c r="G160" s="14"/>
      <c r="H160" s="18" t="s">
        <v>16</v>
      </c>
      <c r="I160" s="20">
        <f>E152+K152+Q152+W152+E157+K157+Q157</f>
        <v>7.4198880000000003</v>
      </c>
      <c r="J160" s="14" t="s">
        <v>17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x14ac:dyDescent="0.25">
      <c r="A161" s="14"/>
      <c r="B161" s="18"/>
      <c r="C161" s="22"/>
      <c r="D161" s="18"/>
      <c r="E161" s="23"/>
      <c r="F161" s="14"/>
      <c r="G161" s="14"/>
      <c r="H161" s="18"/>
      <c r="I161" s="20"/>
      <c r="J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x14ac:dyDescent="0.25">
      <c r="A162" s="14"/>
      <c r="B162" s="18"/>
      <c r="C162" s="22"/>
      <c r="D162" s="18"/>
      <c r="E162" s="23"/>
      <c r="F162" s="14"/>
      <c r="G162" s="14"/>
      <c r="H162" s="18"/>
      <c r="I162" s="20"/>
      <c r="J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x14ac:dyDescent="0.25">
      <c r="A163" s="14"/>
      <c r="B163" s="18"/>
      <c r="C163" s="22"/>
      <c r="D163" s="18"/>
      <c r="E163" s="23"/>
      <c r="F163" s="14"/>
      <c r="G163" s="14"/>
      <c r="H163" s="18"/>
      <c r="I163" s="20"/>
      <c r="J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s="53" customFormat="1" x14ac:dyDescent="0.25">
      <c r="A164" s="28"/>
      <c r="B164" s="29"/>
      <c r="C164" s="21"/>
      <c r="D164" s="29"/>
      <c r="E164" s="51"/>
      <c r="F164" s="28"/>
      <c r="G164" s="28"/>
      <c r="H164" s="29"/>
      <c r="I164" s="52"/>
      <c r="J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s="42" customFormat="1" x14ac:dyDescent="0.25">
      <c r="B165" s="34"/>
      <c r="C165" s="35"/>
      <c r="D165" s="34"/>
      <c r="E165" s="64"/>
      <c r="F165" s="37"/>
      <c r="H165" s="34"/>
      <c r="I165" s="41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x14ac:dyDescent="0.25">
      <c r="A166" s="6" t="s">
        <v>64</v>
      </c>
      <c r="B166" s="7" t="s">
        <v>51</v>
      </c>
      <c r="C166" s="8"/>
      <c r="D166" s="8"/>
      <c r="E166" s="8"/>
      <c r="F166" s="8"/>
      <c r="G166" s="9"/>
      <c r="H166" s="7" t="s">
        <v>24</v>
      </c>
      <c r="I166" s="8"/>
      <c r="J166" s="8"/>
      <c r="K166" s="8"/>
      <c r="L166" s="8"/>
      <c r="M166" s="9"/>
      <c r="N166" s="7" t="s">
        <v>58</v>
      </c>
      <c r="O166" s="8"/>
      <c r="P166" s="8"/>
      <c r="Q166" s="8"/>
      <c r="R166" s="8"/>
      <c r="S166" s="9"/>
      <c r="T166" s="7" t="s">
        <v>11</v>
      </c>
      <c r="U166" s="8"/>
      <c r="V166" s="8"/>
      <c r="W166" s="8"/>
      <c r="X166" s="8"/>
      <c r="Y166" s="9"/>
      <c r="Z166" s="14"/>
      <c r="AA166" s="14"/>
      <c r="AB166" s="14"/>
    </row>
    <row r="167" spans="1:28" x14ac:dyDescent="0.25">
      <c r="A167" s="6"/>
      <c r="B167" s="10" t="str">
        <f>'[1]Замеры РП'!$E$4</f>
        <v>4.00</v>
      </c>
      <c r="C167" s="10" t="str">
        <f>'[1]Замеры РП'!$F$4</f>
        <v>9.00</v>
      </c>
      <c r="D167" s="10" t="str">
        <f>'[1]Замеры РП'!$G$4</f>
        <v>14.00</v>
      </c>
      <c r="E167" s="10" t="str">
        <f>'[1]Замеры РП'!$H$4</f>
        <v>18.00</v>
      </c>
      <c r="F167" s="10" t="str">
        <f>'[1]Замеры РП'!$I$4</f>
        <v>20.00</v>
      </c>
      <c r="G167" s="10" t="str">
        <f>'[1]Замеры РП'!$J$4</f>
        <v>22.00</v>
      </c>
      <c r="H167" s="10" t="str">
        <f>'[1]Замеры РП'!$E$4</f>
        <v>4.00</v>
      </c>
      <c r="I167" s="10" t="str">
        <f>'[1]Замеры РП'!$F$4</f>
        <v>9.00</v>
      </c>
      <c r="J167" s="10" t="str">
        <f>'[1]Замеры РП'!$G$4</f>
        <v>14.00</v>
      </c>
      <c r="K167" s="10" t="str">
        <f>'[1]Замеры РП'!$H$4</f>
        <v>18.00</v>
      </c>
      <c r="L167" s="10" t="str">
        <f>'[1]Замеры РП'!$I$4</f>
        <v>20.00</v>
      </c>
      <c r="M167" s="10" t="str">
        <f>'[1]Замеры РП'!$J$4</f>
        <v>22.00</v>
      </c>
      <c r="N167" s="10" t="str">
        <f>'[1]Замеры РП'!$E$4</f>
        <v>4.00</v>
      </c>
      <c r="O167" s="10" t="str">
        <f>'[1]Замеры РП'!$F$4</f>
        <v>9.00</v>
      </c>
      <c r="P167" s="10" t="str">
        <f>'[1]Замеры РП'!$G$4</f>
        <v>14.00</v>
      </c>
      <c r="Q167" s="10" t="str">
        <f>'[1]Замеры РП'!$H$4</f>
        <v>18.00</v>
      </c>
      <c r="R167" s="10" t="str">
        <f>'[1]Замеры РП'!$I$4</f>
        <v>20.00</v>
      </c>
      <c r="S167" s="10" t="str">
        <f>'[1]Замеры РП'!$J$4</f>
        <v>22.00</v>
      </c>
      <c r="T167" s="10" t="str">
        <f>'[1]Замеры РП'!$E$4</f>
        <v>4.00</v>
      </c>
      <c r="U167" s="10" t="str">
        <f>'[1]Замеры РП'!$F$4</f>
        <v>9.00</v>
      </c>
      <c r="V167" s="10" t="str">
        <f>'[1]Замеры РП'!$G$4</f>
        <v>14.00</v>
      </c>
      <c r="W167" s="10" t="str">
        <f>'[1]Замеры РП'!$H$4</f>
        <v>18.00</v>
      </c>
      <c r="X167" s="10" t="str">
        <f>'[1]Замеры РП'!$I$4</f>
        <v>20.00</v>
      </c>
      <c r="Y167" s="10" t="str">
        <f>'[1]Замеры РП'!$J$4</f>
        <v>22.00</v>
      </c>
      <c r="Z167" s="14"/>
      <c r="AA167" s="14"/>
      <c r="AB167" s="14"/>
    </row>
    <row r="168" spans="1:28" x14ac:dyDescent="0.25">
      <c r="A168" s="11" t="s">
        <v>6</v>
      </c>
      <c r="B168" s="11">
        <f>'[1]Замеры ИСК'!G135</f>
        <v>85</v>
      </c>
      <c r="C168" s="11">
        <f>'[1]Замеры ИСК'!L135</f>
        <v>139</v>
      </c>
      <c r="D168" s="11"/>
      <c r="E168" s="11">
        <f>'[1]Замеры ИСК'!U135</f>
        <v>169</v>
      </c>
      <c r="F168" s="11"/>
      <c r="G168" s="11"/>
      <c r="H168" s="11">
        <f>'[1]Замеры ИСК'!G136</f>
        <v>58</v>
      </c>
      <c r="I168" s="11">
        <f>'[1]Замеры ИСК'!L136</f>
        <v>69</v>
      </c>
      <c r="J168" s="11"/>
      <c r="K168" s="11">
        <f>'[1]Замеры ИСК'!U136</f>
        <v>81</v>
      </c>
      <c r="L168" s="11"/>
      <c r="M168" s="11"/>
      <c r="N168" s="11">
        <f>'[1]Замеры ИСК'!G143</f>
        <v>51</v>
      </c>
      <c r="O168" s="11">
        <f>'[1]Замеры ИСК'!L143</f>
        <v>72</v>
      </c>
      <c r="P168" s="11"/>
      <c r="Q168" s="11">
        <f>'[1]Замеры ИСК'!U143</f>
        <v>108</v>
      </c>
      <c r="R168" s="11"/>
      <c r="S168" s="11"/>
      <c r="T168" s="15">
        <f>'[1]Замеры ИСК'!G142</f>
        <v>33</v>
      </c>
      <c r="U168" s="15">
        <f>'[1]Замеры ИСК'!L142</f>
        <v>56</v>
      </c>
      <c r="V168" s="15"/>
      <c r="W168" s="15">
        <f>'[1]Замеры ИСК'!U142</f>
        <v>49</v>
      </c>
      <c r="X168" s="15"/>
      <c r="Y168" s="15"/>
      <c r="Z168" s="14"/>
      <c r="AA168" s="14"/>
      <c r="AB168" s="14"/>
    </row>
    <row r="169" spans="1:28" x14ac:dyDescent="0.25">
      <c r="A169" s="11" t="s">
        <v>7</v>
      </c>
      <c r="B169" s="11">
        <f>'[1]Замеры ИСК'!G134</f>
        <v>6.3</v>
      </c>
      <c r="C169" s="11">
        <f>'[1]Замеры ИСК'!L134</f>
        <v>6.2</v>
      </c>
      <c r="D169" s="11"/>
      <c r="E169" s="44">
        <f>'[1]Замеры ИСК'!U134</f>
        <v>6.2</v>
      </c>
      <c r="F169" s="11"/>
      <c r="G169" s="44"/>
      <c r="H169" s="11">
        <f>'[1]Замеры ИСК'!G134</f>
        <v>6.3</v>
      </c>
      <c r="I169" s="11">
        <f>'[1]Замеры ИСК'!L134</f>
        <v>6.2</v>
      </c>
      <c r="J169" s="11"/>
      <c r="K169" s="44">
        <f>'[1]Замеры ИСК'!U134</f>
        <v>6.2</v>
      </c>
      <c r="L169" s="11"/>
      <c r="M169" s="44"/>
      <c r="N169" s="11">
        <f>'[1]Замеры ИСК'!G141</f>
        <v>6.2</v>
      </c>
      <c r="O169" s="11">
        <f>'[1]Замеры ИСК'!L141</f>
        <v>6.2</v>
      </c>
      <c r="P169" s="11"/>
      <c r="Q169" s="44">
        <f>'[1]Замеры ИСК'!U141</f>
        <v>6.2</v>
      </c>
      <c r="R169" s="11"/>
      <c r="S169" s="44"/>
      <c r="T169" s="11">
        <f>'[1]Замеры ИСК'!G141</f>
        <v>6.2</v>
      </c>
      <c r="U169" s="11">
        <f>'[1]Замеры ИСК'!L141</f>
        <v>6.2</v>
      </c>
      <c r="V169" s="11"/>
      <c r="W169" s="44">
        <f>'[1]Замеры ИСК'!U141</f>
        <v>6.2</v>
      </c>
      <c r="X169" s="11"/>
      <c r="Y169" s="44"/>
      <c r="Z169" s="14"/>
      <c r="AA169" s="14"/>
      <c r="AB169" s="14"/>
    </row>
    <row r="170" spans="1:28" x14ac:dyDescent="0.25">
      <c r="A170" s="11" t="s">
        <v>8</v>
      </c>
      <c r="B170" s="13">
        <f>1.732*B169*(B168/1000)*0.8</f>
        <v>0.74198880000000011</v>
      </c>
      <c r="C170" s="13">
        <f>1.732*C169*(C168/1000)*0.8</f>
        <v>1.1941100800000002</v>
      </c>
      <c r="D170" s="13"/>
      <c r="E170" s="13">
        <f t="shared" ref="E170" si="56">1.732*E169*(E168/1000)*0.8</f>
        <v>1.4518316800000002</v>
      </c>
      <c r="F170" s="13"/>
      <c r="G170" s="13"/>
      <c r="H170" s="13">
        <f>1.732*H169*(H168/1000)*0.8</f>
        <v>0.50629824000000001</v>
      </c>
      <c r="I170" s="13">
        <f>1.732*I169*(I168/1000)*0.8</f>
        <v>0.59275968000000012</v>
      </c>
      <c r="J170" s="13"/>
      <c r="K170" s="13">
        <f t="shared" ref="K170" si="57">1.732*K169*(K168/1000)*0.8</f>
        <v>0.69584832000000008</v>
      </c>
      <c r="L170" s="13"/>
      <c r="M170" s="13"/>
      <c r="N170" s="13">
        <f>1.732*N169*(N168/1000)*0.8</f>
        <v>0.43812672000000003</v>
      </c>
      <c r="O170" s="13">
        <f>1.732*O169*(O168/1000)*0.8</f>
        <v>0.61853184000000005</v>
      </c>
      <c r="P170" s="13"/>
      <c r="Q170" s="13">
        <f t="shared" ref="Q170" si="58">1.732*Q169*(Q168/1000)*0.8</f>
        <v>0.92779776000000003</v>
      </c>
      <c r="R170" s="13"/>
      <c r="S170" s="13"/>
      <c r="T170" s="13">
        <f>1.732*T169*(T168/1000)*0.8</f>
        <v>0.28349376000000004</v>
      </c>
      <c r="U170" s="13">
        <f>1.732*U169*(U168/1000)*0.8</f>
        <v>0.48108032000000006</v>
      </c>
      <c r="V170" s="13"/>
      <c r="W170" s="13">
        <f t="shared" ref="W170" si="59">1.732*W169*(W168/1000)*0.8</f>
        <v>0.42094528000000003</v>
      </c>
      <c r="X170" s="13"/>
      <c r="Y170" s="13"/>
      <c r="Z170" s="14"/>
      <c r="AA170" s="14"/>
      <c r="AB170" s="14"/>
    </row>
    <row r="171" spans="1:28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x14ac:dyDescent="0.25">
      <c r="A172" s="21" t="s">
        <v>12</v>
      </c>
      <c r="B172" s="18" t="s">
        <v>13</v>
      </c>
      <c r="C172" s="22" t="str">
        <f>'[1]Замеры РП'!$E$4</f>
        <v>4.00</v>
      </c>
      <c r="D172" s="18" t="s">
        <v>14</v>
      </c>
      <c r="E172" s="25">
        <f>B168+H168+N168+T168</f>
        <v>227</v>
      </c>
      <c r="F172" s="14" t="s">
        <v>15</v>
      </c>
      <c r="G172" s="14"/>
      <c r="H172" s="18" t="s">
        <v>16</v>
      </c>
      <c r="I172" s="20">
        <f>B170+H170+N170+T170</f>
        <v>1.9699075200000002</v>
      </c>
      <c r="J172" s="14" t="s">
        <v>17</v>
      </c>
      <c r="K172" s="18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x14ac:dyDescent="0.25">
      <c r="A173" s="14"/>
      <c r="B173" s="18" t="s">
        <v>13</v>
      </c>
      <c r="C173" s="22" t="str">
        <f>'[1]Замеры РП'!$F$4</f>
        <v>9.00</v>
      </c>
      <c r="D173" s="18" t="s">
        <v>14</v>
      </c>
      <c r="E173" s="25">
        <f>C168+I168+O168+U168</f>
        <v>336</v>
      </c>
      <c r="F173" s="14" t="s">
        <v>15</v>
      </c>
      <c r="G173" s="14"/>
      <c r="H173" s="18" t="s">
        <v>16</v>
      </c>
      <c r="I173" s="20">
        <f>C170+I170+O170+U170</f>
        <v>2.8864819200000005</v>
      </c>
      <c r="J173" s="14" t="s">
        <v>17</v>
      </c>
      <c r="K173" s="18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x14ac:dyDescent="0.25">
      <c r="A174" s="14"/>
      <c r="B174" s="18" t="s">
        <v>13</v>
      </c>
      <c r="C174" s="22" t="s">
        <v>19</v>
      </c>
      <c r="D174" s="18" t="s">
        <v>14</v>
      </c>
      <c r="E174" s="25">
        <f>E168+K168+Q168+W168</f>
        <v>407</v>
      </c>
      <c r="F174" s="14" t="s">
        <v>15</v>
      </c>
      <c r="G174" s="14"/>
      <c r="H174" s="18" t="s">
        <v>16</v>
      </c>
      <c r="I174" s="20">
        <f>E170+K170+Q170+W170</f>
        <v>3.4964230400000003</v>
      </c>
      <c r="J174" s="14" t="s">
        <v>17</v>
      </c>
      <c r="K174" s="18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x14ac:dyDescent="0.25">
      <c r="A175" s="14"/>
      <c r="B175" s="18"/>
      <c r="C175" s="22"/>
      <c r="D175" s="18"/>
      <c r="E175" s="25"/>
      <c r="F175" s="14"/>
      <c r="G175" s="14"/>
      <c r="H175" s="18"/>
      <c r="I175" s="20"/>
      <c r="J175" s="14"/>
      <c r="K175" s="18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s="42" customFormat="1" x14ac:dyDescent="0.25">
      <c r="A176" s="37"/>
      <c r="B176" s="34"/>
      <c r="C176" s="35"/>
      <c r="D176" s="34"/>
      <c r="E176" s="64"/>
      <c r="F176" s="37"/>
      <c r="G176" s="37"/>
      <c r="H176" s="34"/>
      <c r="I176" s="41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x14ac:dyDescent="0.25">
      <c r="A177" s="6" t="s">
        <v>65</v>
      </c>
      <c r="B177" s="7" t="s">
        <v>35</v>
      </c>
      <c r="C177" s="8"/>
      <c r="D177" s="8"/>
      <c r="E177" s="8"/>
      <c r="F177" s="8"/>
      <c r="G177" s="9"/>
      <c r="H177" s="7" t="s">
        <v>30</v>
      </c>
      <c r="I177" s="8"/>
      <c r="J177" s="8"/>
      <c r="K177" s="8"/>
      <c r="L177" s="8"/>
      <c r="M177" s="9"/>
      <c r="N177" s="7" t="s">
        <v>33</v>
      </c>
      <c r="O177" s="8"/>
      <c r="P177" s="8"/>
      <c r="Q177" s="8"/>
      <c r="R177" s="8"/>
      <c r="S177" s="9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x14ac:dyDescent="0.25">
      <c r="A178" s="6"/>
      <c r="B178" s="10" t="str">
        <f>'[1]Замеры РП'!$E$4</f>
        <v>4.00</v>
      </c>
      <c r="C178" s="10" t="str">
        <f>'[1]Замеры РП'!$F$4</f>
        <v>9.00</v>
      </c>
      <c r="D178" s="10" t="str">
        <f>'[1]Замеры РП'!$G$4</f>
        <v>14.00</v>
      </c>
      <c r="E178" s="10" t="str">
        <f>'[1]Замеры РП'!$H$4</f>
        <v>18.00</v>
      </c>
      <c r="F178" s="10" t="str">
        <f>'[1]Замеры РП'!$I$4</f>
        <v>20.00</v>
      </c>
      <c r="G178" s="10" t="str">
        <f>'[1]Замеры РП'!$J$4</f>
        <v>22.00</v>
      </c>
      <c r="H178" s="10" t="str">
        <f>'[1]Замеры РП'!$E$4</f>
        <v>4.00</v>
      </c>
      <c r="I178" s="10" t="str">
        <f>'[1]Замеры РП'!$F$4</f>
        <v>9.00</v>
      </c>
      <c r="J178" s="10" t="str">
        <f>'[1]Замеры РП'!$G$4</f>
        <v>14.00</v>
      </c>
      <c r="K178" s="10" t="str">
        <f>'[1]Замеры РП'!$H$4</f>
        <v>18.00</v>
      </c>
      <c r="L178" s="10" t="str">
        <f>'[1]Замеры РП'!$I$4</f>
        <v>20.00</v>
      </c>
      <c r="M178" s="10" t="str">
        <f>'[1]Замеры РП'!$J$4</f>
        <v>22.00</v>
      </c>
      <c r="N178" s="10" t="str">
        <f>'[1]Замеры РП'!$E$4</f>
        <v>4.00</v>
      </c>
      <c r="O178" s="10" t="str">
        <f>'[1]Замеры РП'!$F$4</f>
        <v>9.00</v>
      </c>
      <c r="P178" s="10" t="str">
        <f>'[1]Замеры РП'!$G$4</f>
        <v>14.00</v>
      </c>
      <c r="Q178" s="10" t="str">
        <f>'[1]Замеры РП'!$H$4</f>
        <v>18.00</v>
      </c>
      <c r="R178" s="10" t="str">
        <f>'[1]Замеры РП'!$I$4</f>
        <v>20.00</v>
      </c>
      <c r="S178" s="10" t="str">
        <f>'[1]Замеры РП'!$J$4</f>
        <v>22.00</v>
      </c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x14ac:dyDescent="0.25">
      <c r="A179" s="11" t="s">
        <v>6</v>
      </c>
      <c r="B179" s="43">
        <f>'[1]Замеры ИСК'!G147</f>
        <v>94</v>
      </c>
      <c r="C179" s="43">
        <f>'[1]Замеры ИСК'!L147</f>
        <v>141</v>
      </c>
      <c r="D179" s="43">
        <f>'[1]Замеры ИСК'!Q147</f>
        <v>141</v>
      </c>
      <c r="E179" s="43">
        <f>'[1]Замеры ИСК'!U147</f>
        <v>166</v>
      </c>
      <c r="F179" s="43">
        <f>'[1]Замеры ИСК'!W147</f>
        <v>182</v>
      </c>
      <c r="G179" s="43">
        <f>'[1]Замеры ИСК'!Y147</f>
        <v>176</v>
      </c>
      <c r="H179" s="11">
        <f>'[1]Замеры ИСК'!G149</f>
        <v>36</v>
      </c>
      <c r="I179" s="11">
        <f>'[1]Замеры ИСК'!L149</f>
        <v>129</v>
      </c>
      <c r="J179" s="11">
        <f>'[1]Замеры ИСК'!Q149</f>
        <v>135</v>
      </c>
      <c r="K179" s="11">
        <f>'[1]Замеры ИСК'!U149</f>
        <v>70</v>
      </c>
      <c r="L179" s="11">
        <f>'[1]Замеры ИСК'!W149</f>
        <v>63</v>
      </c>
      <c r="M179" s="11">
        <f>'[1]Замеры ИСК'!Y149</f>
        <v>63</v>
      </c>
      <c r="N179" s="11">
        <f>'[1]Замеры ИСК'!G151</f>
        <v>38</v>
      </c>
      <c r="O179" s="11">
        <f>'[1]Замеры ИСК'!L151</f>
        <v>53</v>
      </c>
      <c r="P179" s="11">
        <f>'[1]Замеры ИСК'!Q151</f>
        <v>57</v>
      </c>
      <c r="Q179" s="11">
        <f>'[1]Замеры ИСК'!U151</f>
        <v>65</v>
      </c>
      <c r="R179" s="11">
        <f>'[1]Замеры ИСК'!W151</f>
        <v>73</v>
      </c>
      <c r="S179" s="11">
        <f>'[1]Замеры ИСК'!Y151</f>
        <v>70</v>
      </c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x14ac:dyDescent="0.25">
      <c r="A180" s="11" t="s">
        <v>7</v>
      </c>
      <c r="B180" s="11">
        <f>'[1]Замеры ИСК'!G146</f>
        <v>6.18</v>
      </c>
      <c r="C180" s="11">
        <f>'[1]Замеры ИСК'!L146</f>
        <v>6.09</v>
      </c>
      <c r="D180" s="11">
        <f>'[1]Замеры ИСК'!Q146</f>
        <v>6.12</v>
      </c>
      <c r="E180" s="11">
        <f>'[1]Замеры ИСК'!U146</f>
        <v>6.17</v>
      </c>
      <c r="F180" s="11">
        <f>'[1]Замеры ИСК'!W146</f>
        <v>6.22</v>
      </c>
      <c r="G180" s="11">
        <f>'[1]Замеры ИСК'!Y146</f>
        <v>6.13</v>
      </c>
      <c r="H180" s="11">
        <f>'[1]Замеры ИСК'!G148</f>
        <v>6.19</v>
      </c>
      <c r="I180" s="11">
        <f>'[1]Замеры ИСК'!L148</f>
        <v>6.1</v>
      </c>
      <c r="J180" s="11">
        <f>'[1]Замеры ИСК'!Q148</f>
        <v>6.13</v>
      </c>
      <c r="K180" s="11">
        <f>'[1]Замеры ИСК'!U148</f>
        <v>6.17</v>
      </c>
      <c r="L180" s="11">
        <f>'[1]Замеры ИСК'!W148</f>
        <v>6.23</v>
      </c>
      <c r="M180" s="11">
        <f>'[1]Замеры ИСК'!Y148</f>
        <v>6.11</v>
      </c>
      <c r="N180" s="11">
        <f>'[1]Замеры ИСК'!G150</f>
        <v>6.24</v>
      </c>
      <c r="O180" s="11">
        <f>'[1]Замеры ИСК'!L150</f>
        <v>6.1</v>
      </c>
      <c r="P180" s="11">
        <f>'[1]Замеры ИСК'!Q150</f>
        <v>6.15</v>
      </c>
      <c r="Q180" s="11">
        <f>'[1]Замеры ИСК'!U150</f>
        <v>6.2</v>
      </c>
      <c r="R180" s="11">
        <f>'[1]Замеры ИСК'!W150</f>
        <v>6.24</v>
      </c>
      <c r="S180" s="11">
        <f>'[1]Замеры ИСК'!Y150</f>
        <v>6.16</v>
      </c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x14ac:dyDescent="0.25">
      <c r="A181" s="11" t="s">
        <v>8</v>
      </c>
      <c r="B181" s="13">
        <f t="shared" ref="B181:S181" si="60">1.732*B180*(B179/1000)*0.8</f>
        <v>0.80492275199999996</v>
      </c>
      <c r="C181" s="13">
        <f t="shared" si="60"/>
        <v>1.189800864</v>
      </c>
      <c r="D181" s="13">
        <f t="shared" si="60"/>
        <v>1.1956619519999998</v>
      </c>
      <c r="E181" s="13">
        <f>1.732*E180*(E179/1000)*0.8</f>
        <v>1.4191592320000002</v>
      </c>
      <c r="F181" s="13">
        <f>1.732*F180*(F179/1000)*0.8</f>
        <v>1.5685546239999999</v>
      </c>
      <c r="G181" s="13">
        <f>1.732*G180*(G179/1000)*0.8</f>
        <v>1.4948961279999999</v>
      </c>
      <c r="H181" s="13">
        <f t="shared" si="60"/>
        <v>0.30876710400000001</v>
      </c>
      <c r="I181" s="13">
        <f t="shared" si="60"/>
        <v>1.0903286399999998</v>
      </c>
      <c r="J181" s="13">
        <f t="shared" si="60"/>
        <v>1.1466532800000002</v>
      </c>
      <c r="K181" s="13">
        <f t="shared" si="60"/>
        <v>0.59844064000000008</v>
      </c>
      <c r="L181" s="13">
        <f t="shared" si="60"/>
        <v>0.54383414400000019</v>
      </c>
      <c r="M181" s="13">
        <f t="shared" si="60"/>
        <v>0.53335900800000002</v>
      </c>
      <c r="N181" s="13">
        <f t="shared" si="60"/>
        <v>0.32855347200000001</v>
      </c>
      <c r="O181" s="13">
        <f t="shared" si="60"/>
        <v>0.44796447999999994</v>
      </c>
      <c r="P181" s="13">
        <f t="shared" si="60"/>
        <v>0.48572208000000006</v>
      </c>
      <c r="Q181" s="13">
        <f t="shared" si="60"/>
        <v>0.55839680000000003</v>
      </c>
      <c r="R181" s="13">
        <f t="shared" si="60"/>
        <v>0.6311685119999999</v>
      </c>
      <c r="S181" s="13">
        <f t="shared" si="60"/>
        <v>0.59747072000000001</v>
      </c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x14ac:dyDescent="0.25">
      <c r="A183" s="21" t="s">
        <v>12</v>
      </c>
      <c r="B183" s="18" t="s">
        <v>13</v>
      </c>
      <c r="C183" s="22" t="str">
        <f>'[1]Замеры РП'!$E$4</f>
        <v>4.00</v>
      </c>
      <c r="D183" s="18" t="s">
        <v>14</v>
      </c>
      <c r="E183" s="25">
        <f>B179+H179+N179</f>
        <v>168</v>
      </c>
      <c r="F183" s="14" t="s">
        <v>15</v>
      </c>
      <c r="G183" s="14"/>
      <c r="H183" s="18" t="s">
        <v>16</v>
      </c>
      <c r="I183" s="20">
        <f>B181+H181+N181</f>
        <v>1.442243328</v>
      </c>
      <c r="J183" s="14" t="s">
        <v>17</v>
      </c>
      <c r="K183" s="18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x14ac:dyDescent="0.25">
      <c r="A184" s="14"/>
      <c r="B184" s="18" t="s">
        <v>13</v>
      </c>
      <c r="C184" s="22" t="str">
        <f>'[1]Замеры РП'!$F$4</f>
        <v>9.00</v>
      </c>
      <c r="D184" s="18" t="s">
        <v>14</v>
      </c>
      <c r="E184" s="25">
        <f>C179+I179+O179</f>
        <v>323</v>
      </c>
      <c r="F184" s="14" t="s">
        <v>15</v>
      </c>
      <c r="G184" s="14"/>
      <c r="H184" s="18" t="s">
        <v>16</v>
      </c>
      <c r="I184" s="20">
        <f>C181+I181+O181</f>
        <v>2.7280939839999996</v>
      </c>
      <c r="J184" s="14" t="s">
        <v>17</v>
      </c>
      <c r="K184" s="18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x14ac:dyDescent="0.25">
      <c r="A185" s="14"/>
      <c r="B185" s="18" t="s">
        <v>13</v>
      </c>
      <c r="C185" s="22" t="s">
        <v>19</v>
      </c>
      <c r="D185" s="18" t="s">
        <v>14</v>
      </c>
      <c r="E185" s="25">
        <f>E179+K179+Q179</f>
        <v>301</v>
      </c>
      <c r="F185" s="14" t="s">
        <v>15</v>
      </c>
      <c r="G185" s="14"/>
      <c r="H185" s="18" t="s">
        <v>16</v>
      </c>
      <c r="I185" s="20">
        <f>E181+K181+Q181</f>
        <v>2.5759966720000005</v>
      </c>
      <c r="J185" s="14" t="s">
        <v>17</v>
      </c>
      <c r="K185" s="18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x14ac:dyDescent="0.25">
      <c r="A186" s="14"/>
      <c r="B186" s="18"/>
      <c r="C186" s="22"/>
      <c r="D186" s="18"/>
      <c r="E186" s="25"/>
      <c r="F186" s="14"/>
      <c r="G186" s="14"/>
      <c r="H186" s="18"/>
      <c r="I186" s="20"/>
      <c r="J186" s="14"/>
      <c r="K186" s="18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s="42" customFormat="1" x14ac:dyDescent="0.25">
      <c r="A187" s="37"/>
      <c r="B187" s="34"/>
      <c r="C187" s="35"/>
      <c r="D187" s="34"/>
      <c r="E187" s="64"/>
      <c r="F187" s="37"/>
      <c r="G187" s="37"/>
      <c r="H187" s="34"/>
      <c r="I187" s="41"/>
      <c r="J187" s="37"/>
      <c r="K187" s="34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x14ac:dyDescent="0.25">
      <c r="A188" s="6" t="s">
        <v>66</v>
      </c>
      <c r="B188" s="7" t="s">
        <v>23</v>
      </c>
      <c r="C188" s="8"/>
      <c r="D188" s="8"/>
      <c r="E188" s="8"/>
      <c r="F188" s="8"/>
      <c r="G188" s="9"/>
      <c r="H188" s="7" t="s">
        <v>22</v>
      </c>
      <c r="I188" s="8"/>
      <c r="J188" s="8"/>
      <c r="K188" s="8"/>
      <c r="L188" s="8"/>
      <c r="M188" s="9"/>
      <c r="N188" s="7" t="s">
        <v>57</v>
      </c>
      <c r="O188" s="8"/>
      <c r="P188" s="8"/>
      <c r="Q188" s="8"/>
      <c r="R188" s="8"/>
      <c r="S188" s="9"/>
      <c r="T188" s="7" t="s">
        <v>59</v>
      </c>
      <c r="U188" s="8"/>
      <c r="V188" s="8"/>
      <c r="W188" s="8"/>
      <c r="X188" s="8"/>
      <c r="Y188" s="9"/>
      <c r="Z188" s="14"/>
      <c r="AA188" s="14"/>
      <c r="AB188" s="14"/>
    </row>
    <row r="189" spans="1:28" x14ac:dyDescent="0.25">
      <c r="A189" s="6"/>
      <c r="B189" s="10" t="str">
        <f>'[1]Замеры РП'!$E$4</f>
        <v>4.00</v>
      </c>
      <c r="C189" s="10" t="str">
        <f>'[1]Замеры РП'!$F$4</f>
        <v>9.00</v>
      </c>
      <c r="D189" s="10" t="str">
        <f>'[1]Замеры РП'!$G$4</f>
        <v>14.00</v>
      </c>
      <c r="E189" s="10" t="str">
        <f>'[1]Замеры РП'!$H$4</f>
        <v>18.00</v>
      </c>
      <c r="F189" s="10" t="str">
        <f>'[1]Замеры РП'!$I$4</f>
        <v>20.00</v>
      </c>
      <c r="G189" s="10" t="str">
        <f>'[1]Замеры РП'!$J$4</f>
        <v>22.00</v>
      </c>
      <c r="H189" s="74" t="str">
        <f>'[1]Замеры РП'!$E$4</f>
        <v>4.00</v>
      </c>
      <c r="I189" s="74" t="str">
        <f>'[1]Замеры РП'!$F$4</f>
        <v>9.00</v>
      </c>
      <c r="J189" s="74" t="str">
        <f>'[1]Замеры РП'!$G$4</f>
        <v>14.00</v>
      </c>
      <c r="K189" s="74" t="str">
        <f>'[1]Замеры РП'!$H$4</f>
        <v>18.00</v>
      </c>
      <c r="L189" s="74" t="str">
        <f>'[1]Замеры РП'!$I$4</f>
        <v>20.00</v>
      </c>
      <c r="M189" s="10" t="str">
        <f>'[1]Замеры РП'!$J$4</f>
        <v>22.00</v>
      </c>
      <c r="N189" s="10" t="str">
        <f>'[1]Замеры РП'!$E$4</f>
        <v>4.00</v>
      </c>
      <c r="O189" s="10" t="str">
        <f>'[1]Замеры РП'!$F$4</f>
        <v>9.00</v>
      </c>
      <c r="P189" s="10" t="str">
        <f>'[1]Замеры РП'!$G$4</f>
        <v>14.00</v>
      </c>
      <c r="Q189" s="10" t="str">
        <f>'[1]Замеры РП'!$H$4</f>
        <v>18.00</v>
      </c>
      <c r="R189" s="10" t="str">
        <f>'[1]Замеры РП'!$I$4</f>
        <v>20.00</v>
      </c>
      <c r="S189" s="10" t="str">
        <f>'[1]Замеры РП'!$J$4</f>
        <v>22.00</v>
      </c>
      <c r="T189" s="74" t="str">
        <f>'[1]Замеры РП'!$E$4</f>
        <v>4.00</v>
      </c>
      <c r="U189" s="74" t="str">
        <f>'[1]Замеры РП'!$F$4</f>
        <v>9.00</v>
      </c>
      <c r="V189" s="74" t="str">
        <f>'[1]Замеры РП'!$G$4</f>
        <v>14.00</v>
      </c>
      <c r="W189" s="74" t="str">
        <f>'[1]Замеры РП'!$H$4</f>
        <v>18.00</v>
      </c>
      <c r="X189" s="74" t="str">
        <f>'[1]Замеры РП'!$I$4</f>
        <v>20.00</v>
      </c>
      <c r="Y189" s="10" t="str">
        <f>'[1]Замеры РП'!$J$4</f>
        <v>22.00</v>
      </c>
      <c r="Z189" s="14"/>
      <c r="AA189" s="14"/>
      <c r="AB189" s="14"/>
    </row>
    <row r="190" spans="1:28" x14ac:dyDescent="0.25">
      <c r="A190" s="11" t="s">
        <v>6</v>
      </c>
      <c r="B190" s="11">
        <f>'[1]Замеры ИСК'!G199</f>
        <v>42</v>
      </c>
      <c r="C190" s="11">
        <f>'[1]Замеры ИСК'!L199</f>
        <v>67</v>
      </c>
      <c r="D190" s="11"/>
      <c r="E190" s="11">
        <f>'[1]Замеры ИСК'!U199</f>
        <v>82</v>
      </c>
      <c r="F190" s="11"/>
      <c r="G190" s="11"/>
      <c r="H190" s="11">
        <f>'[1]Замеры ИСК'!G203</f>
        <v>104</v>
      </c>
      <c r="I190" s="11">
        <f>'[1]Замеры ИСК'!L203</f>
        <v>188</v>
      </c>
      <c r="J190" s="11"/>
      <c r="K190" s="11">
        <f>'[1]Замеры ИСК'!U203</f>
        <v>208</v>
      </c>
      <c r="L190" s="11"/>
      <c r="M190" s="11"/>
      <c r="N190" s="11">
        <f>'[1]Замеры ИСК'!G200</f>
        <v>46</v>
      </c>
      <c r="O190" s="11">
        <f>'[1]Замеры ИСК'!L200</f>
        <v>67</v>
      </c>
      <c r="P190" s="11"/>
      <c r="Q190" s="11">
        <f>'[1]Замеры ИСК'!U200</f>
        <v>78</v>
      </c>
      <c r="R190" s="11"/>
      <c r="S190" s="11"/>
      <c r="T190" s="11">
        <f>'[1]Замеры ИСК'!G202</f>
        <v>49</v>
      </c>
      <c r="U190" s="11">
        <f>'[1]Замеры ИСК'!L202</f>
        <v>74</v>
      </c>
      <c r="V190" s="11"/>
      <c r="W190" s="11">
        <f>'[1]Замеры ИСК'!U202</f>
        <v>91</v>
      </c>
      <c r="X190" s="11"/>
      <c r="Y190" s="11"/>
    </row>
    <row r="191" spans="1:28" x14ac:dyDescent="0.25">
      <c r="A191" s="11" t="s">
        <v>7</v>
      </c>
      <c r="B191" s="11">
        <f>'[1]Замеры ИСК'!G198</f>
        <v>6.3</v>
      </c>
      <c r="C191" s="11">
        <f>'[1]Замеры ИСК'!L198</f>
        <v>6.2</v>
      </c>
      <c r="D191" s="11"/>
      <c r="E191" s="44">
        <f>'[1]Замеры ИСК'!U198</f>
        <v>6.2</v>
      </c>
      <c r="F191" s="11"/>
      <c r="G191" s="44"/>
      <c r="H191" s="11">
        <f>'[1]Замеры ИСК'!G201</f>
        <v>6.2</v>
      </c>
      <c r="I191" s="11">
        <f>'[1]Замеры ИСК'!L201</f>
        <v>6.1</v>
      </c>
      <c r="J191" s="11"/>
      <c r="K191" s="44">
        <f>'[1]Замеры ИСК'!U201</f>
        <v>6.2</v>
      </c>
      <c r="L191" s="11"/>
      <c r="M191" s="44"/>
      <c r="N191" s="11">
        <f>'[1]Замеры ИСК'!G198</f>
        <v>6.3</v>
      </c>
      <c r="O191" s="11">
        <f>'[1]Замеры ИСК'!L198</f>
        <v>6.2</v>
      </c>
      <c r="P191" s="11"/>
      <c r="Q191" s="44">
        <f>'[1]Замеры ИСК'!U198</f>
        <v>6.2</v>
      </c>
      <c r="R191" s="11"/>
      <c r="S191" s="44"/>
      <c r="T191" s="11">
        <f>'[1]Замеры ИСК'!G201</f>
        <v>6.2</v>
      </c>
      <c r="U191" s="11">
        <f>'[1]Замеры ИСК'!L201</f>
        <v>6.1</v>
      </c>
      <c r="V191" s="11"/>
      <c r="W191" s="44">
        <f>'[1]Замеры ИСК'!U201</f>
        <v>6.2</v>
      </c>
      <c r="X191" s="11"/>
      <c r="Y191" s="44"/>
    </row>
    <row r="192" spans="1:28" x14ac:dyDescent="0.25">
      <c r="A192" s="11" t="s">
        <v>8</v>
      </c>
      <c r="B192" s="13">
        <f t="shared" ref="B192:K192" si="61">1.732*B191*(B190/1000)*0.8</f>
        <v>0.36662976000000003</v>
      </c>
      <c r="C192" s="13">
        <f t="shared" si="61"/>
        <v>0.57557824000000002</v>
      </c>
      <c r="D192" s="13"/>
      <c r="E192" s="13">
        <f t="shared" si="61"/>
        <v>0.70443904000000002</v>
      </c>
      <c r="F192" s="13"/>
      <c r="G192" s="13"/>
      <c r="H192" s="13">
        <f t="shared" si="61"/>
        <v>0.89343488000000004</v>
      </c>
      <c r="I192" s="13">
        <f t="shared" si="61"/>
        <v>1.5890060799999999</v>
      </c>
      <c r="J192" s="13"/>
      <c r="K192" s="13">
        <f t="shared" si="61"/>
        <v>1.7868697600000001</v>
      </c>
      <c r="L192" s="13"/>
      <c r="M192" s="13"/>
      <c r="N192" s="13">
        <f t="shared" ref="N192:W192" si="62">1.732*N191*(N190/1000)*0.8</f>
        <v>0.40154687999999999</v>
      </c>
      <c r="O192" s="13">
        <f t="shared" si="62"/>
        <v>0.57557824000000002</v>
      </c>
      <c r="P192" s="13"/>
      <c r="Q192" s="13">
        <f t="shared" si="62"/>
        <v>0.67007616000000003</v>
      </c>
      <c r="R192" s="13"/>
      <c r="S192" s="13"/>
      <c r="T192" s="13">
        <f t="shared" si="62"/>
        <v>0.42094528000000003</v>
      </c>
      <c r="U192" s="13">
        <f t="shared" si="62"/>
        <v>0.62545983999999999</v>
      </c>
      <c r="V192" s="13"/>
      <c r="W192" s="13">
        <f t="shared" si="62"/>
        <v>0.78175552000000004</v>
      </c>
      <c r="X192" s="13"/>
      <c r="Y192" s="13"/>
    </row>
    <row r="193" spans="1:28" x14ac:dyDescent="0.25">
      <c r="A193" s="14"/>
      <c r="B193" s="14"/>
      <c r="D193" s="18"/>
      <c r="E193" s="19"/>
      <c r="F193" s="14"/>
      <c r="G193" s="14"/>
      <c r="H193" s="18"/>
      <c r="I193" s="20"/>
      <c r="J193" s="14"/>
      <c r="K193" s="18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x14ac:dyDescent="0.25">
      <c r="A194" s="21" t="s">
        <v>12</v>
      </c>
      <c r="B194" s="18" t="s">
        <v>13</v>
      </c>
      <c r="C194" s="22" t="str">
        <f>'[1]Замеры РП'!$E$4</f>
        <v>4.00</v>
      </c>
      <c r="D194" s="18" t="s">
        <v>14</v>
      </c>
      <c r="E194" s="25">
        <f>B190+H190+N190+T190</f>
        <v>241</v>
      </c>
      <c r="F194" s="14" t="s">
        <v>15</v>
      </c>
      <c r="G194" s="14"/>
      <c r="H194" s="18" t="s">
        <v>16</v>
      </c>
      <c r="I194" s="20">
        <f>B192+H192+N192+T192</f>
        <v>2.0825567999999999</v>
      </c>
      <c r="J194" s="14" t="s">
        <v>17</v>
      </c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x14ac:dyDescent="0.25">
      <c r="A195" s="14"/>
      <c r="B195" s="18" t="s">
        <v>13</v>
      </c>
      <c r="C195" s="22" t="str">
        <f>'[1]Замеры РП'!$F$4</f>
        <v>9.00</v>
      </c>
      <c r="D195" s="18" t="s">
        <v>14</v>
      </c>
      <c r="E195" s="25">
        <f>C190+I190+O190+U190</f>
        <v>396</v>
      </c>
      <c r="F195" s="14" t="s">
        <v>15</v>
      </c>
      <c r="G195" s="14"/>
      <c r="H195" s="18" t="s">
        <v>16</v>
      </c>
      <c r="I195" s="20">
        <f>C192+I192+O192+U192</f>
        <v>3.3656223999999999</v>
      </c>
      <c r="J195" s="14" t="s">
        <v>17</v>
      </c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x14ac:dyDescent="0.25">
      <c r="A196" s="14"/>
      <c r="B196" s="18" t="s">
        <v>13</v>
      </c>
      <c r="C196" s="22" t="s">
        <v>19</v>
      </c>
      <c r="D196" s="18" t="s">
        <v>14</v>
      </c>
      <c r="E196" s="25">
        <f>E190+Q190+W190</f>
        <v>251</v>
      </c>
      <c r="F196" s="14" t="s">
        <v>15</v>
      </c>
      <c r="G196" s="14"/>
      <c r="H196" s="18" t="s">
        <v>16</v>
      </c>
      <c r="I196" s="20">
        <f>E192+K192+Q192+W192</f>
        <v>3.9431404800000003</v>
      </c>
      <c r="J196" s="14" t="s">
        <v>17</v>
      </c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 x14ac:dyDescent="0.25">
      <c r="A197" s="14"/>
      <c r="B197" s="18"/>
      <c r="C197" s="22"/>
      <c r="D197" s="18"/>
      <c r="E197" s="25"/>
      <c r="F197" s="14"/>
      <c r="G197" s="14"/>
      <c r="H197" s="18"/>
      <c r="I197" s="20"/>
      <c r="J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 s="42" customFormat="1" x14ac:dyDescent="0.25">
      <c r="A198" s="37"/>
      <c r="B198" s="34"/>
      <c r="C198" s="63"/>
      <c r="D198" s="34"/>
      <c r="E198" s="64"/>
      <c r="F198" s="37"/>
      <c r="G198" s="37"/>
      <c r="H198" s="34"/>
      <c r="I198" s="41"/>
      <c r="J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x14ac:dyDescent="0.25">
      <c r="A199" s="6" t="s">
        <v>67</v>
      </c>
      <c r="B199" s="7" t="s">
        <v>51</v>
      </c>
      <c r="C199" s="8"/>
      <c r="D199" s="8"/>
      <c r="E199" s="8"/>
      <c r="F199" s="8"/>
      <c r="G199" s="9"/>
      <c r="H199" s="7" t="s">
        <v>46</v>
      </c>
      <c r="I199" s="8"/>
      <c r="J199" s="8"/>
      <c r="K199" s="8"/>
      <c r="L199" s="8"/>
      <c r="M199" s="9"/>
      <c r="N199" s="7" t="s">
        <v>4</v>
      </c>
      <c r="O199" s="8"/>
      <c r="P199" s="8"/>
      <c r="Q199" s="8"/>
      <c r="R199" s="8"/>
      <c r="S199" s="9"/>
      <c r="T199" s="7" t="s">
        <v>3</v>
      </c>
      <c r="U199" s="8"/>
      <c r="V199" s="8"/>
      <c r="W199" s="8"/>
      <c r="X199" s="8"/>
      <c r="Y199" s="9"/>
    </row>
    <row r="200" spans="1:28" x14ac:dyDescent="0.25">
      <c r="A200" s="6"/>
      <c r="B200" s="10" t="str">
        <f>'[1]Замеры РП'!$E$4</f>
        <v>4.00</v>
      </c>
      <c r="C200" s="10" t="str">
        <f>'[1]Замеры РП'!$F$4</f>
        <v>9.00</v>
      </c>
      <c r="D200" s="10" t="str">
        <f>'[1]Замеры РП'!$G$4</f>
        <v>14.00</v>
      </c>
      <c r="E200" s="10" t="str">
        <f>'[1]Замеры РП'!$H$4</f>
        <v>18.00</v>
      </c>
      <c r="F200" s="10" t="str">
        <f>'[1]Замеры РП'!$I$4</f>
        <v>20.00</v>
      </c>
      <c r="G200" s="10" t="str">
        <f>'[1]Замеры РП'!$J$4</f>
        <v>22.00</v>
      </c>
      <c r="H200" s="10" t="str">
        <f>'[1]Замеры РП'!$E$4</f>
        <v>4.00</v>
      </c>
      <c r="I200" s="10" t="str">
        <f>'[1]Замеры РП'!$F$4</f>
        <v>9.00</v>
      </c>
      <c r="J200" s="10" t="str">
        <f>'[1]Замеры РП'!$G$4</f>
        <v>14.00</v>
      </c>
      <c r="K200" s="10" t="str">
        <f>'[1]Замеры РП'!$H$4</f>
        <v>18.00</v>
      </c>
      <c r="L200" s="10" t="str">
        <f>'[1]Замеры РП'!$I$4</f>
        <v>20.00</v>
      </c>
      <c r="M200" s="10" t="str">
        <f>'[1]Замеры РП'!$J$4</f>
        <v>22.00</v>
      </c>
      <c r="N200" s="10" t="str">
        <f>'[1]Замеры РП'!$E$4</f>
        <v>4.00</v>
      </c>
      <c r="O200" s="10" t="str">
        <f>'[1]Замеры РП'!$F$4</f>
        <v>9.00</v>
      </c>
      <c r="P200" s="10" t="str">
        <f>'[1]Замеры РП'!$G$4</f>
        <v>14.00</v>
      </c>
      <c r="Q200" s="10" t="str">
        <f>'[1]Замеры РП'!$H$4</f>
        <v>18.00</v>
      </c>
      <c r="R200" s="10" t="str">
        <f>'[1]Замеры РП'!$I$4</f>
        <v>20.00</v>
      </c>
      <c r="S200" s="10" t="str">
        <f>'[1]Замеры РП'!$J$4</f>
        <v>22.00</v>
      </c>
      <c r="T200" s="10" t="str">
        <f>'[1]Замеры РП'!$E$4</f>
        <v>4.00</v>
      </c>
      <c r="U200" s="10" t="str">
        <f>'[1]Замеры РП'!$F$4</f>
        <v>9.00</v>
      </c>
      <c r="V200" s="10" t="str">
        <f>'[1]Замеры РП'!$G$4</f>
        <v>14.00</v>
      </c>
      <c r="W200" s="10" t="str">
        <f>'[1]Замеры РП'!$H$4</f>
        <v>18.00</v>
      </c>
      <c r="X200" s="10" t="str">
        <f>'[1]Замеры РП'!$I$4</f>
        <v>20.00</v>
      </c>
      <c r="Y200" s="10" t="str">
        <f>'[1]Замеры РП'!$J$4</f>
        <v>22.00</v>
      </c>
    </row>
    <row r="201" spans="1:28" x14ac:dyDescent="0.25">
      <c r="A201" s="11" t="s">
        <v>6</v>
      </c>
      <c r="B201" s="11">
        <f>'[1]Замеры ИСК'!G155</f>
        <v>22</v>
      </c>
      <c r="C201" s="11">
        <f>'[1]Замеры ИСК'!L155</f>
        <v>45</v>
      </c>
      <c r="D201" s="11"/>
      <c r="E201" s="11">
        <f>'[1]Замеры ИСК'!U155</f>
        <v>61</v>
      </c>
      <c r="F201" s="11"/>
      <c r="G201" s="11"/>
      <c r="H201" s="11">
        <f>'[1]Замеры ИСК'!G156</f>
        <v>69</v>
      </c>
      <c r="I201" s="11">
        <f>'[1]Замеры ИСК'!L156</f>
        <v>111</v>
      </c>
      <c r="J201" s="11"/>
      <c r="K201" s="11">
        <f>'[1]Замеры ИСК'!U156</f>
        <v>125</v>
      </c>
      <c r="L201" s="11"/>
      <c r="M201" s="11"/>
      <c r="N201" s="11">
        <f>'[1]Замеры ИСК'!G157</f>
        <v>54</v>
      </c>
      <c r="O201" s="11">
        <f>'[1]Замеры ИСК'!L157</f>
        <v>98</v>
      </c>
      <c r="P201" s="11"/>
      <c r="Q201" s="11">
        <f>'[1]Замеры ИСК'!U157</f>
        <v>101</v>
      </c>
      <c r="R201" s="11"/>
      <c r="S201" s="11"/>
      <c r="T201" s="11">
        <f>'[1]Замеры ИСК'!G161</f>
        <v>54</v>
      </c>
      <c r="U201" s="11">
        <f>'[1]Замеры ИСК'!L161</f>
        <v>97</v>
      </c>
      <c r="V201" s="11"/>
      <c r="W201" s="11">
        <f>'[1]Замеры ИСК'!U161</f>
        <v>136</v>
      </c>
      <c r="X201" s="11"/>
      <c r="Y201" s="11"/>
    </row>
    <row r="202" spans="1:28" x14ac:dyDescent="0.25">
      <c r="A202" s="11" t="s">
        <v>7</v>
      </c>
      <c r="B202" s="11">
        <f>'[1]Замеры ИСК'!G154</f>
        <v>6.4</v>
      </c>
      <c r="C202" s="11">
        <f>'[1]Замеры ИСК'!L154</f>
        <v>6.3</v>
      </c>
      <c r="D202" s="11"/>
      <c r="E202" s="44">
        <f>'[1]Замеры ИСК'!U154</f>
        <v>6.3</v>
      </c>
      <c r="F202" s="11"/>
      <c r="G202" s="44"/>
      <c r="H202" s="11">
        <f>'[1]Замеры ИСК'!G154</f>
        <v>6.4</v>
      </c>
      <c r="I202" s="11">
        <f>'[1]Замеры ИСК'!L154</f>
        <v>6.3</v>
      </c>
      <c r="J202" s="11"/>
      <c r="K202" s="44">
        <f>'[1]Замеры ИСК'!U154</f>
        <v>6.3</v>
      </c>
      <c r="L202" s="11"/>
      <c r="M202" s="44"/>
      <c r="N202" s="11">
        <f>'[1]Замеры ИСК'!G154</f>
        <v>6.4</v>
      </c>
      <c r="O202" s="11">
        <f>'[1]Замеры ИСК'!L154</f>
        <v>6.3</v>
      </c>
      <c r="P202" s="11"/>
      <c r="Q202" s="44">
        <f>'[1]Замеры ИСК'!U154</f>
        <v>6.3</v>
      </c>
      <c r="R202" s="11"/>
      <c r="S202" s="44"/>
      <c r="T202" s="11">
        <f>'[1]Замеры ИСК'!G160</f>
        <v>6.4</v>
      </c>
      <c r="U202" s="11">
        <f>'[1]Замеры ИСК'!L160</f>
        <v>6.3</v>
      </c>
      <c r="V202" s="11"/>
      <c r="W202" s="44">
        <f>'[1]Замеры ИСК'!U160</f>
        <v>6.3</v>
      </c>
      <c r="X202" s="11"/>
      <c r="Y202" s="44"/>
    </row>
    <row r="203" spans="1:28" x14ac:dyDescent="0.25">
      <c r="A203" s="11" t="s">
        <v>8</v>
      </c>
      <c r="B203" s="13">
        <f>1.732*B202*(B201/1000)*0.8</f>
        <v>0.19509248000000001</v>
      </c>
      <c r="C203" s="13">
        <f>1.732*C202*(C201/1000)*0.8</f>
        <v>0.39281759999999999</v>
      </c>
      <c r="D203" s="13"/>
      <c r="E203" s="13">
        <f t="shared" ref="E203" si="63">1.732*E202*(E201/1000)*0.8</f>
        <v>0.53248607999999997</v>
      </c>
      <c r="F203" s="13"/>
      <c r="G203" s="13"/>
      <c r="H203" s="13">
        <f>1.732*H202*(H201/1000)*0.8</f>
        <v>0.61188096000000014</v>
      </c>
      <c r="I203" s="13">
        <f>1.732*I202*(I201/1000)*0.8</f>
        <v>0.96895007999999994</v>
      </c>
      <c r="J203" s="13"/>
      <c r="K203" s="13">
        <f t="shared" ref="K203" si="64">1.732*K202*(K201/1000)*0.8</f>
        <v>1.0911600000000001</v>
      </c>
      <c r="L203" s="13"/>
      <c r="M203" s="13"/>
      <c r="N203" s="13">
        <f>1.732*N202*(N201/1000)*0.8</f>
        <v>0.47886336000000007</v>
      </c>
      <c r="O203" s="13">
        <f>1.732*O202*(O201/1000)*0.8</f>
        <v>0.85546944000000014</v>
      </c>
      <c r="P203" s="13"/>
      <c r="Q203" s="13">
        <f t="shared" ref="Q203" si="65">1.732*Q202*(Q201/1000)*0.8</f>
        <v>0.88165728000000021</v>
      </c>
      <c r="R203" s="13"/>
      <c r="S203" s="13"/>
      <c r="T203" s="13">
        <f>1.732*T202*(T201/1000)*0.8</f>
        <v>0.47886336000000007</v>
      </c>
      <c r="U203" s="13">
        <f>1.732*U202*(U201/1000)*0.8</f>
        <v>0.84674016000000007</v>
      </c>
      <c r="V203" s="13"/>
      <c r="W203" s="13">
        <f t="shared" ref="W203" si="66">1.732*W202*(W201/1000)*0.8</f>
        <v>1.1871820800000001</v>
      </c>
      <c r="X203" s="13"/>
      <c r="Y203" s="13"/>
    </row>
    <row r="204" spans="1:28" x14ac:dyDescent="0.25">
      <c r="A204" s="75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7"/>
    </row>
    <row r="205" spans="1:28" x14ac:dyDescent="0.25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8" x14ac:dyDescent="0.25">
      <c r="A206" s="6" t="s">
        <v>67</v>
      </c>
      <c r="B206" s="7" t="s">
        <v>22</v>
      </c>
      <c r="C206" s="8"/>
      <c r="D206" s="8"/>
      <c r="E206" s="8"/>
      <c r="F206" s="8"/>
      <c r="G206" s="9"/>
      <c r="H206" s="7" t="s">
        <v>57</v>
      </c>
      <c r="I206" s="8"/>
      <c r="J206" s="8"/>
      <c r="K206" s="8"/>
      <c r="L206" s="8"/>
      <c r="M206" s="9"/>
      <c r="N206" s="7" t="s">
        <v>59</v>
      </c>
      <c r="O206" s="8"/>
      <c r="P206" s="8"/>
      <c r="Q206" s="8"/>
      <c r="R206" s="8"/>
      <c r="S206" s="9"/>
      <c r="T206" s="6" t="s">
        <v>23</v>
      </c>
      <c r="U206" s="6"/>
      <c r="V206" s="6"/>
      <c r="W206" s="6"/>
      <c r="X206" s="6"/>
      <c r="Y206" s="6"/>
      <c r="Z206" s="17"/>
      <c r="AA206" s="17"/>
      <c r="AB206" s="17"/>
    </row>
    <row r="207" spans="1:28" x14ac:dyDescent="0.25">
      <c r="A207" s="6"/>
      <c r="B207" s="10" t="str">
        <f>'[1]Замеры РП'!$E$4</f>
        <v>4.00</v>
      </c>
      <c r="C207" s="10" t="str">
        <f>'[1]Замеры РП'!$F$4</f>
        <v>9.00</v>
      </c>
      <c r="D207" s="10" t="str">
        <f>'[1]Замеры РП'!$G$4</f>
        <v>14.00</v>
      </c>
      <c r="E207" s="10" t="str">
        <f>'[1]Замеры РП'!$H$4</f>
        <v>18.00</v>
      </c>
      <c r="F207" s="10" t="str">
        <f>'[1]Замеры РП'!$I$4</f>
        <v>20.00</v>
      </c>
      <c r="G207" s="10" t="str">
        <f>'[1]Замеры РП'!$J$4</f>
        <v>22.00</v>
      </c>
      <c r="H207" s="10" t="str">
        <f>'[1]Замеры РП'!$E$4</f>
        <v>4.00</v>
      </c>
      <c r="I207" s="10" t="str">
        <f>'[1]Замеры РП'!$F$4</f>
        <v>9.00</v>
      </c>
      <c r="J207" s="10" t="str">
        <f>'[1]Замеры РП'!$G$4</f>
        <v>14.00</v>
      </c>
      <c r="K207" s="10" t="str">
        <f>'[1]Замеры РП'!$H$4</f>
        <v>18.00</v>
      </c>
      <c r="L207" s="10" t="str">
        <f>'[1]Замеры РП'!$I$4</f>
        <v>20.00</v>
      </c>
      <c r="M207" s="10" t="str">
        <f>'[1]Замеры РП'!$J$4</f>
        <v>22.00</v>
      </c>
      <c r="N207" s="10" t="str">
        <f>'[1]Замеры РП'!$E$4</f>
        <v>4.00</v>
      </c>
      <c r="O207" s="10" t="str">
        <f>'[1]Замеры РП'!$F$4</f>
        <v>9.00</v>
      </c>
      <c r="P207" s="10" t="str">
        <f>'[1]Замеры РП'!$G$4</f>
        <v>14.00</v>
      </c>
      <c r="Q207" s="10" t="str">
        <f>'[1]Замеры РП'!$H$4</f>
        <v>18.00</v>
      </c>
      <c r="R207" s="10" t="str">
        <f>'[1]Замеры РП'!$I$4</f>
        <v>20.00</v>
      </c>
      <c r="S207" s="10" t="str">
        <f>'[1]Замеры РП'!$J$4</f>
        <v>22.00</v>
      </c>
      <c r="T207" s="10" t="str">
        <f>'[1]Замеры РП'!$E$4</f>
        <v>4.00</v>
      </c>
      <c r="U207" s="10" t="str">
        <f>'[1]Замеры РП'!$F$4</f>
        <v>9.00</v>
      </c>
      <c r="V207" s="10" t="str">
        <f>'[1]Замеры РП'!$G$4</f>
        <v>14.00</v>
      </c>
      <c r="W207" s="10" t="str">
        <f>'[1]Замеры РП'!$H$4</f>
        <v>18.00</v>
      </c>
      <c r="X207" s="10" t="str">
        <f>'[1]Замеры РП'!$I$4</f>
        <v>20.00</v>
      </c>
      <c r="Y207" s="10" t="str">
        <f>'[1]Замеры РП'!$J$4</f>
        <v>22.00</v>
      </c>
      <c r="Z207" s="17"/>
      <c r="AA207" s="17"/>
      <c r="AB207" s="17"/>
    </row>
    <row r="208" spans="1:28" x14ac:dyDescent="0.25">
      <c r="A208" s="11" t="s">
        <v>6</v>
      </c>
      <c r="B208" s="11">
        <f>'[1]Замеры ИСК'!G158</f>
        <v>81</v>
      </c>
      <c r="C208" s="11">
        <f>'[1]Замеры ИСК'!L158</f>
        <v>132</v>
      </c>
      <c r="D208" s="11"/>
      <c r="E208" s="11">
        <f>'[1]Замеры ИСК'!U158</f>
        <v>152</v>
      </c>
      <c r="F208" s="11"/>
      <c r="G208" s="11"/>
      <c r="H208" s="11">
        <f>'[1]Замеры ИСК'!G162</f>
        <v>70</v>
      </c>
      <c r="I208" s="11">
        <f>'[1]Замеры ИСК'!L162</f>
        <v>125</v>
      </c>
      <c r="J208" s="11"/>
      <c r="K208" s="11">
        <f>'[1]Замеры ИСК'!U162</f>
        <v>138</v>
      </c>
      <c r="L208" s="11"/>
      <c r="M208" s="11"/>
      <c r="N208" s="11">
        <f>'[1]Замеры ИСК'!G159</f>
        <v>71</v>
      </c>
      <c r="O208" s="11">
        <f>'[1]Замеры ИСК'!L159</f>
        <v>104</v>
      </c>
      <c r="P208" s="11"/>
      <c r="Q208" s="11">
        <f>'[1]Замеры ИСК'!U159</f>
        <v>116</v>
      </c>
      <c r="R208" s="11"/>
      <c r="S208" s="11"/>
      <c r="T208" s="11">
        <f>'[1]Замеры ИСК'!G163</f>
        <v>61</v>
      </c>
      <c r="U208" s="11">
        <f>'[1]Замеры ИСК'!L163</f>
        <v>105</v>
      </c>
      <c r="V208" s="11"/>
      <c r="W208" s="11">
        <f>'[1]Замеры ИСК'!U163</f>
        <v>117</v>
      </c>
      <c r="X208" s="11"/>
      <c r="Y208" s="11"/>
      <c r="Z208" s="17"/>
      <c r="AA208" s="17"/>
      <c r="AB208" s="17"/>
    </row>
    <row r="209" spans="1:28" x14ac:dyDescent="0.25">
      <c r="A209" s="11" t="s">
        <v>7</v>
      </c>
      <c r="B209" s="11">
        <f>'[1]Замеры ИСК'!G154</f>
        <v>6.4</v>
      </c>
      <c r="C209" s="11">
        <f>'[1]Замеры ИСК'!L154</f>
        <v>6.3</v>
      </c>
      <c r="D209" s="11"/>
      <c r="E209" s="44">
        <f>'[1]Замеры ИСК'!U154</f>
        <v>6.3</v>
      </c>
      <c r="F209" s="44"/>
      <c r="G209" s="44"/>
      <c r="H209" s="11">
        <f>'[1]Замеры ИСК'!G160</f>
        <v>6.4</v>
      </c>
      <c r="I209" s="11">
        <f>'[1]Замеры ИСК'!L160</f>
        <v>6.3</v>
      </c>
      <c r="J209" s="11"/>
      <c r="K209" s="44">
        <f>'[1]Замеры ИСК'!U160</f>
        <v>6.3</v>
      </c>
      <c r="L209" s="11"/>
      <c r="M209" s="44"/>
      <c r="N209" s="11">
        <f>'[1]Замеры ИСК'!G154</f>
        <v>6.4</v>
      </c>
      <c r="O209" s="11">
        <f>'[1]Замеры ИСК'!L154</f>
        <v>6.3</v>
      </c>
      <c r="P209" s="11"/>
      <c r="Q209" s="44">
        <f>'[1]Замеры ИСК'!U154</f>
        <v>6.3</v>
      </c>
      <c r="R209" s="11"/>
      <c r="S209" s="44"/>
      <c r="T209" s="11">
        <f>'[1]Замеры ИСК'!G160</f>
        <v>6.4</v>
      </c>
      <c r="U209" s="11">
        <f>'[1]Замеры ИСК'!L160</f>
        <v>6.3</v>
      </c>
      <c r="V209" s="11"/>
      <c r="W209" s="44">
        <f>'[1]Замеры ИСК'!U160</f>
        <v>6.3</v>
      </c>
      <c r="X209" s="11"/>
      <c r="Y209" s="44"/>
      <c r="Z209" s="17"/>
      <c r="AA209" s="17"/>
      <c r="AB209" s="17"/>
    </row>
    <row r="210" spans="1:28" x14ac:dyDescent="0.25">
      <c r="A210" s="11" t="s">
        <v>8</v>
      </c>
      <c r="B210" s="13">
        <f>1.732*B209*(B208/1000)*0.8</f>
        <v>0.71829504000000011</v>
      </c>
      <c r="C210" s="13">
        <f>1.732*C209*(C208/1000)*0.8</f>
        <v>1.1522649600000001</v>
      </c>
      <c r="D210" s="13"/>
      <c r="E210" s="13">
        <f>1.732*E209*(E208/1000)*0.8</f>
        <v>1.32685056</v>
      </c>
      <c r="F210" s="13"/>
      <c r="G210" s="13"/>
      <c r="H210" s="13">
        <f>1.732*H209*(H208/1000)*0.8</f>
        <v>0.62074880000000021</v>
      </c>
      <c r="I210" s="13">
        <f>1.732*I209*(I208/1000)*0.8</f>
        <v>1.0911600000000001</v>
      </c>
      <c r="J210" s="13"/>
      <c r="K210" s="13">
        <f t="shared" ref="K210" si="67">1.732*K209*(K208/1000)*0.8</f>
        <v>1.20464064</v>
      </c>
      <c r="L210" s="13"/>
      <c r="M210" s="13"/>
      <c r="N210" s="13">
        <f>1.732*N209*(N208/1000)*0.8</f>
        <v>0.62961664000000006</v>
      </c>
      <c r="O210" s="13">
        <f>1.732*O209*(O208/1000)*0.8</f>
        <v>0.90784512000000006</v>
      </c>
      <c r="P210" s="13"/>
      <c r="Q210" s="13">
        <f t="shared" ref="Q210" si="68">1.732*Q209*(Q208/1000)*0.8</f>
        <v>1.01259648</v>
      </c>
      <c r="R210" s="13"/>
      <c r="S210" s="13"/>
      <c r="T210" s="13">
        <f>1.732*T209*(T208/1000)*0.8</f>
        <v>0.54093824000000001</v>
      </c>
      <c r="U210" s="13">
        <f>1.732*U209*(U208/1000)*0.8</f>
        <v>0.91657440000000001</v>
      </c>
      <c r="V210" s="13"/>
      <c r="W210" s="13">
        <f t="shared" ref="W210" si="69">1.732*W209*(W208/1000)*0.8</f>
        <v>1.0213257600000001</v>
      </c>
      <c r="X210" s="13"/>
      <c r="Y210" s="13"/>
      <c r="Z210" s="14"/>
      <c r="AA210" s="14"/>
      <c r="AB210" s="14"/>
    </row>
    <row r="211" spans="1:28" x14ac:dyDescent="0.25">
      <c r="A211" s="6" t="s">
        <v>67</v>
      </c>
      <c r="B211" s="7" t="s">
        <v>29</v>
      </c>
      <c r="C211" s="8"/>
      <c r="D211" s="8"/>
      <c r="E211" s="8"/>
      <c r="F211" s="8"/>
      <c r="G211" s="9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4"/>
      <c r="AA211" s="14"/>
      <c r="AB211" s="14"/>
    </row>
    <row r="212" spans="1:28" x14ac:dyDescent="0.25">
      <c r="A212" s="6"/>
      <c r="B212" s="74" t="str">
        <f>'[1]Замеры РП'!$E$4</f>
        <v>4.00</v>
      </c>
      <c r="C212" s="74" t="str">
        <f>'[1]Замеры РП'!$F$4</f>
        <v>9.00</v>
      </c>
      <c r="D212" s="74" t="str">
        <f>'[1]Замеры РП'!$G$4</f>
        <v>14.00</v>
      </c>
      <c r="E212" s="74" t="str">
        <f>'[1]Замеры РП'!$H$4</f>
        <v>18.00</v>
      </c>
      <c r="F212" s="74" t="str">
        <f>'[1]Замеры РП'!$I$4</f>
        <v>20.00</v>
      </c>
      <c r="G212" s="10" t="str">
        <f>'[1]Замеры РП'!$J$4</f>
        <v>22.00</v>
      </c>
      <c r="N212" s="78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x14ac:dyDescent="0.25">
      <c r="A213" s="11" t="s">
        <v>6</v>
      </c>
      <c r="B213" s="11">
        <f>'[1]Замеры ИСК'!G164</f>
        <v>48</v>
      </c>
      <c r="C213" s="11">
        <f>'[1]Замеры ИСК'!L164</f>
        <v>78</v>
      </c>
      <c r="D213" s="11"/>
      <c r="E213" s="11">
        <f>'[1]Замеры ИСК'!U164</f>
        <v>98</v>
      </c>
      <c r="F213" s="11"/>
      <c r="G213" s="11"/>
      <c r="N213" s="78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x14ac:dyDescent="0.25">
      <c r="A214" s="11" t="s">
        <v>7</v>
      </c>
      <c r="B214" s="11">
        <f>'[1]Замеры ИСК'!G160</f>
        <v>6.4</v>
      </c>
      <c r="C214" s="11">
        <f>'[1]Замеры ИСК'!L160</f>
        <v>6.3</v>
      </c>
      <c r="D214" s="11"/>
      <c r="E214" s="44">
        <f>'[1]Замеры ИСК'!U160</f>
        <v>6.3</v>
      </c>
      <c r="F214" s="11"/>
      <c r="G214" s="4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 x14ac:dyDescent="0.25">
      <c r="A215" s="11" t="s">
        <v>8</v>
      </c>
      <c r="B215" s="13">
        <f>1.732*B214*(B213/1000)*0.8</f>
        <v>0.42565632000000009</v>
      </c>
      <c r="C215" s="13">
        <f>1.732*C214*(C213/1000)*0.8</f>
        <v>0.68088384000000002</v>
      </c>
      <c r="D215" s="13"/>
      <c r="E215" s="13">
        <f t="shared" ref="E215" si="70">1.732*E214*(E213/1000)*0.8</f>
        <v>0.85546944000000014</v>
      </c>
      <c r="F215" s="13"/>
      <c r="G215" s="13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 x14ac:dyDescent="0.25">
      <c r="A217" s="21" t="s">
        <v>12</v>
      </c>
      <c r="B217" s="18" t="s">
        <v>13</v>
      </c>
      <c r="C217" s="22" t="str">
        <f>'[1]Замеры РП'!$E$4</f>
        <v>4.00</v>
      </c>
      <c r="D217" s="18" t="s">
        <v>14</v>
      </c>
      <c r="E217" s="25">
        <f>H201+N201+T201+B213+B208+H208+N208+T208+B201</f>
        <v>530</v>
      </c>
      <c r="F217" s="14" t="s">
        <v>15</v>
      </c>
      <c r="G217" s="14"/>
      <c r="H217" s="18" t="s">
        <v>16</v>
      </c>
      <c r="I217" s="20">
        <f>B203+H203+N203+T203+B215+B210+H210+N210+T210</f>
        <v>4.6999552000000007</v>
      </c>
      <c r="J217" s="14" t="s">
        <v>17</v>
      </c>
      <c r="K217" s="18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 x14ac:dyDescent="0.25">
      <c r="A218" s="14"/>
      <c r="B218" s="18" t="s">
        <v>13</v>
      </c>
      <c r="C218" s="22" t="str">
        <f>'[1]Замеры РП'!$F$4</f>
        <v>9.00</v>
      </c>
      <c r="D218" s="18" t="s">
        <v>14</v>
      </c>
      <c r="E218" s="23">
        <f>C201+I201+O201+U201+C213+C208+I208+O208+U208</f>
        <v>895</v>
      </c>
      <c r="F218" s="14" t="s">
        <v>15</v>
      </c>
      <c r="G218" s="14"/>
      <c r="H218" s="18" t="s">
        <v>16</v>
      </c>
      <c r="I218" s="20">
        <f>C203+I203+O203+U203+C215+C210+I210+O210+U210</f>
        <v>7.8127056000000001</v>
      </c>
      <c r="J218" s="14" t="s">
        <v>17</v>
      </c>
      <c r="K218" s="18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 x14ac:dyDescent="0.25">
      <c r="A219" s="14"/>
      <c r="B219" s="18" t="s">
        <v>13</v>
      </c>
      <c r="C219" s="22" t="s">
        <v>19</v>
      </c>
      <c r="D219" s="18" t="s">
        <v>14</v>
      </c>
      <c r="E219" s="23">
        <f>E201+K201+Q201+W201+E208+K208+Q208+W208+E213</f>
        <v>1044</v>
      </c>
      <c r="F219" s="14" t="s">
        <v>15</v>
      </c>
      <c r="G219" s="14"/>
      <c r="H219" s="18" t="s">
        <v>16</v>
      </c>
      <c r="I219" s="20">
        <f>E203+K203+Q203+W203+E210+K210+Q210+W210+E215</f>
        <v>9.1133683200000011</v>
      </c>
      <c r="J219" s="14" t="s">
        <v>17</v>
      </c>
      <c r="K219" s="18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 x14ac:dyDescent="0.25">
      <c r="A220" s="14"/>
      <c r="B220" s="18"/>
      <c r="C220" s="22"/>
      <c r="D220" s="18"/>
      <c r="E220" s="23"/>
      <c r="F220" s="14"/>
      <c r="G220" s="14"/>
      <c r="H220" s="18"/>
      <c r="I220" s="20"/>
      <c r="J220" s="14"/>
      <c r="K220" s="18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 s="42" customFormat="1" x14ac:dyDescent="0.25">
      <c r="A221" s="37"/>
      <c r="B221" s="34"/>
      <c r="C221" s="63"/>
      <c r="D221" s="34"/>
      <c r="E221" s="49"/>
      <c r="F221" s="37"/>
      <c r="G221" s="37"/>
      <c r="H221" s="34"/>
      <c r="I221" s="41"/>
      <c r="J221" s="37"/>
      <c r="K221" s="34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x14ac:dyDescent="0.25">
      <c r="A222" s="6" t="s">
        <v>68</v>
      </c>
      <c r="B222" s="7" t="s">
        <v>57</v>
      </c>
      <c r="C222" s="8"/>
      <c r="D222" s="8"/>
      <c r="E222" s="8"/>
      <c r="F222" s="8"/>
      <c r="G222" s="9"/>
      <c r="H222" s="7" t="s">
        <v>32</v>
      </c>
      <c r="I222" s="8"/>
      <c r="J222" s="8"/>
      <c r="K222" s="8"/>
      <c r="L222" s="8"/>
      <c r="M222" s="9"/>
      <c r="N222" s="7" t="s">
        <v>69</v>
      </c>
      <c r="O222" s="8"/>
      <c r="P222" s="8"/>
      <c r="Q222" s="8"/>
      <c r="R222" s="8"/>
      <c r="S222" s="9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 x14ac:dyDescent="0.25">
      <c r="A223" s="6"/>
      <c r="B223" s="10" t="str">
        <f>'[1]Замеры РП'!$E$4</f>
        <v>4.00</v>
      </c>
      <c r="C223" s="10" t="str">
        <f>'[1]Замеры РП'!$F$4</f>
        <v>9.00</v>
      </c>
      <c r="D223" s="10" t="str">
        <f>'[1]Замеры РП'!$G$4</f>
        <v>14.00</v>
      </c>
      <c r="E223" s="10" t="str">
        <f>'[1]Замеры РП'!$H$4</f>
        <v>18.00</v>
      </c>
      <c r="F223" s="10" t="str">
        <f>'[1]Замеры РП'!$I$4</f>
        <v>20.00</v>
      </c>
      <c r="G223" s="10" t="str">
        <f>'[1]Замеры РП'!$J$4</f>
        <v>22.00</v>
      </c>
      <c r="H223" s="10" t="str">
        <f>'[1]Замеры РП'!$E$4</f>
        <v>4.00</v>
      </c>
      <c r="I223" s="10" t="str">
        <f>'[1]Замеры РП'!$F$4</f>
        <v>9.00</v>
      </c>
      <c r="J223" s="10" t="str">
        <f>'[1]Замеры РП'!$G$4</f>
        <v>14.00</v>
      </c>
      <c r="K223" s="10" t="str">
        <f>'[1]Замеры РП'!$H$4</f>
        <v>18.00</v>
      </c>
      <c r="L223" s="10" t="str">
        <f>'[1]Замеры РП'!$I$4</f>
        <v>20.00</v>
      </c>
      <c r="M223" s="10" t="str">
        <f>'[1]Замеры РП'!$J$4</f>
        <v>22.00</v>
      </c>
      <c r="N223" s="10" t="str">
        <f>'[1]Замеры РП'!$E$4</f>
        <v>4.00</v>
      </c>
      <c r="O223" s="10" t="str">
        <f>'[1]Замеры РП'!$F$4</f>
        <v>9.00</v>
      </c>
      <c r="P223" s="10" t="str">
        <f>'[1]Замеры РП'!$G$4</f>
        <v>14.00</v>
      </c>
      <c r="Q223" s="10" t="str">
        <f>'[1]Замеры РП'!$H$4</f>
        <v>18.00</v>
      </c>
      <c r="R223" s="10" t="str">
        <f>'[1]Замеры РП'!$I$4</f>
        <v>20.00</v>
      </c>
      <c r="S223" s="10" t="str">
        <f>'[1]Замеры РП'!$J$4</f>
        <v>22.00</v>
      </c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 x14ac:dyDescent="0.25">
      <c r="A224" s="11" t="s">
        <v>6</v>
      </c>
      <c r="B224" s="11">
        <f>'[1]Замеры ИСК'!G212</f>
        <v>97</v>
      </c>
      <c r="C224" s="11">
        <f>'[1]Замеры ИСК'!L212</f>
        <v>157</v>
      </c>
      <c r="D224" s="11"/>
      <c r="E224" s="11">
        <f>'[1]Замеры ИСК'!U212</f>
        <v>161</v>
      </c>
      <c r="F224" s="11"/>
      <c r="G224" s="11"/>
      <c r="H224" s="11">
        <f>'[1]Замеры ИСК'!G213</f>
        <v>62</v>
      </c>
      <c r="I224" s="11">
        <f>'[1]Замеры ИСК'!L213</f>
        <v>81</v>
      </c>
      <c r="J224" s="11"/>
      <c r="K224" s="11">
        <f>'[1]Замеры ИСК'!U213</f>
        <v>101</v>
      </c>
      <c r="L224" s="11"/>
      <c r="M224" s="11"/>
      <c r="N224" s="15">
        <f>'[1]Замеры ИСК'!G214</f>
        <v>37</v>
      </c>
      <c r="O224" s="15">
        <f>'[1]Замеры ИСК'!L214</f>
        <v>46</v>
      </c>
      <c r="P224" s="15"/>
      <c r="Q224" s="15">
        <f>'[1]Замеры ИСК'!U214</f>
        <v>53</v>
      </c>
      <c r="R224" s="15"/>
      <c r="S224" s="15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 x14ac:dyDescent="0.25">
      <c r="A225" s="11" t="s">
        <v>7</v>
      </c>
      <c r="B225" s="11">
        <f>'[1]Замеры ИСК'!G211</f>
        <v>6.1</v>
      </c>
      <c r="C225" s="11">
        <f>'[1]Замеры ИСК'!L211</f>
        <v>6.1</v>
      </c>
      <c r="D225" s="11"/>
      <c r="E225" s="44">
        <f>'[1]Замеры ИСК'!U211</f>
        <v>6.1</v>
      </c>
      <c r="F225" s="11"/>
      <c r="G225" s="44"/>
      <c r="H225" s="11">
        <f>'[1]Замеры ИСК'!G211</f>
        <v>6.1</v>
      </c>
      <c r="I225" s="11">
        <f>'[1]Замеры ИСК'!L211</f>
        <v>6.1</v>
      </c>
      <c r="J225" s="11"/>
      <c r="K225" s="44">
        <f>'[1]Замеры ИСК'!U211</f>
        <v>6.1</v>
      </c>
      <c r="L225" s="11"/>
      <c r="M225" s="44"/>
      <c r="N225" s="11">
        <f>'[1]Замеры ИСК'!G211</f>
        <v>6.1</v>
      </c>
      <c r="O225" s="11">
        <f>'[1]Замеры ИСК'!L211</f>
        <v>6.1</v>
      </c>
      <c r="P225" s="11"/>
      <c r="Q225" s="44">
        <f>'[1]Замеры ИСК'!U211</f>
        <v>6.1</v>
      </c>
      <c r="R225" s="11"/>
      <c r="S225" s="4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 x14ac:dyDescent="0.25">
      <c r="A226" s="11" t="s">
        <v>8</v>
      </c>
      <c r="B226" s="13">
        <f>1.732*B225*(B224/1000)*0.8</f>
        <v>0.81985952000000006</v>
      </c>
      <c r="C226" s="13">
        <f>1.732*C225*(C224/1000)*0.8</f>
        <v>1.3269891199999999</v>
      </c>
      <c r="D226" s="13"/>
      <c r="E226" s="13">
        <f t="shared" ref="E226" si="71">1.732*E225*(E224/1000)*0.8</f>
        <v>1.3607977600000001</v>
      </c>
      <c r="F226" s="13"/>
      <c r="G226" s="13"/>
      <c r="H226" s="13">
        <f t="shared" ref="H226:Q226" si="72">1.732*H225*(H224/1000)*0.8</f>
        <v>0.52403391999999993</v>
      </c>
      <c r="I226" s="13">
        <f t="shared" si="72"/>
        <v>0.68462495999999995</v>
      </c>
      <c r="J226" s="13"/>
      <c r="K226" s="13">
        <f t="shared" si="72"/>
        <v>0.85366816000000001</v>
      </c>
      <c r="L226" s="13"/>
      <c r="M226" s="13"/>
      <c r="N226" s="13">
        <f t="shared" si="72"/>
        <v>0.31272991999999999</v>
      </c>
      <c r="O226" s="13">
        <f t="shared" si="72"/>
        <v>0.38879935999999998</v>
      </c>
      <c r="P226" s="13"/>
      <c r="Q226" s="13">
        <f t="shared" si="72"/>
        <v>0.44796447999999994</v>
      </c>
      <c r="R226" s="13"/>
      <c r="S226" s="13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 x14ac:dyDescent="0.25">
      <c r="A227" s="14"/>
      <c r="B227" s="18"/>
      <c r="C227" s="22"/>
      <c r="D227" s="18"/>
      <c r="E227" s="23"/>
      <c r="F227" s="14"/>
      <c r="G227" s="14"/>
      <c r="H227" s="18"/>
      <c r="I227" s="20"/>
      <c r="J227" s="14"/>
      <c r="K227" s="18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 x14ac:dyDescent="0.25">
      <c r="A228" s="21" t="s">
        <v>12</v>
      </c>
      <c r="B228" s="18" t="s">
        <v>13</v>
      </c>
      <c r="C228" s="22" t="str">
        <f>'[1]Замеры РП'!$E$4</f>
        <v>4.00</v>
      </c>
      <c r="D228" s="18" t="s">
        <v>14</v>
      </c>
      <c r="E228" s="79">
        <f>B224+I224+N224</f>
        <v>215</v>
      </c>
      <c r="F228" s="14" t="s">
        <v>15</v>
      </c>
      <c r="G228" s="14"/>
      <c r="H228" s="18" t="s">
        <v>16</v>
      </c>
      <c r="I228" s="20">
        <f>B226+H226+N226</f>
        <v>1.65662336</v>
      </c>
      <c r="J228" s="14" t="s">
        <v>17</v>
      </c>
      <c r="K228" s="18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 x14ac:dyDescent="0.25">
      <c r="A229" s="14"/>
      <c r="B229" s="18" t="s">
        <v>13</v>
      </c>
      <c r="C229" s="22" t="str">
        <f>'[1]Замеры РП'!$F$4</f>
        <v>9.00</v>
      </c>
      <c r="D229" s="18" t="s">
        <v>14</v>
      </c>
      <c r="E229" s="79">
        <f>C224+I224+O224</f>
        <v>284</v>
      </c>
      <c r="F229" s="14" t="s">
        <v>15</v>
      </c>
      <c r="G229" s="14"/>
      <c r="H229" s="18" t="s">
        <v>16</v>
      </c>
      <c r="I229" s="20">
        <f>C226+I226+O226</f>
        <v>2.4004134399999999</v>
      </c>
      <c r="J229" s="14" t="s">
        <v>17</v>
      </c>
      <c r="K229" s="18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 x14ac:dyDescent="0.25">
      <c r="A230" s="14"/>
      <c r="B230" s="18" t="s">
        <v>13</v>
      </c>
      <c r="C230" s="55" t="s">
        <v>19</v>
      </c>
      <c r="D230" s="18" t="s">
        <v>14</v>
      </c>
      <c r="E230" s="80">
        <f>E224+K224+Q224</f>
        <v>315</v>
      </c>
      <c r="F230" s="14" t="s">
        <v>15</v>
      </c>
      <c r="G230" s="14"/>
      <c r="H230" s="18" t="s">
        <v>16</v>
      </c>
      <c r="I230" s="20">
        <f>E226+K226+Q226</f>
        <v>2.6624304000000003</v>
      </c>
      <c r="J230" s="14" t="s">
        <v>17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 x14ac:dyDescent="0.25">
      <c r="A231" s="14"/>
      <c r="B231" s="18"/>
      <c r="C231" s="55"/>
      <c r="D231" s="18"/>
      <c r="E231" s="80"/>
      <c r="F231" s="14"/>
      <c r="G231" s="14"/>
      <c r="H231" s="18"/>
      <c r="I231" s="20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s="42" customFormat="1" x14ac:dyDescent="0.25">
      <c r="A232" s="37"/>
      <c r="B232" s="34"/>
      <c r="C232" s="35"/>
      <c r="D232" s="34"/>
      <c r="E232" s="49"/>
      <c r="F232" s="37"/>
      <c r="G232" s="37"/>
      <c r="H232" s="34"/>
      <c r="I232" s="41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1:28" x14ac:dyDescent="0.25">
      <c r="A233" s="81" t="s">
        <v>70</v>
      </c>
      <c r="B233" s="7" t="s">
        <v>23</v>
      </c>
      <c r="C233" s="8"/>
      <c r="D233" s="8"/>
      <c r="E233" s="8"/>
      <c r="F233" s="8"/>
      <c r="G233" s="9"/>
      <c r="H233" s="7" t="s">
        <v>45</v>
      </c>
      <c r="I233" s="8"/>
      <c r="J233" s="8"/>
      <c r="K233" s="8"/>
      <c r="L233" s="8"/>
      <c r="M233" s="9"/>
      <c r="N233" s="37"/>
      <c r="O233" s="81" t="s">
        <v>71</v>
      </c>
      <c r="P233" s="81"/>
      <c r="Q233" s="7" t="s">
        <v>72</v>
      </c>
      <c r="R233" s="8"/>
      <c r="S233" s="8"/>
      <c r="T233" s="8"/>
      <c r="U233" s="8"/>
      <c r="V233" s="9"/>
      <c r="W233" s="14"/>
      <c r="X233" s="14"/>
      <c r="Y233" s="14"/>
      <c r="Z233" s="14"/>
      <c r="AA233" s="14"/>
      <c r="AB233" s="14"/>
    </row>
    <row r="234" spans="1:28" x14ac:dyDescent="0.25">
      <c r="A234" s="81"/>
      <c r="B234" s="10" t="str">
        <f>'[1]Замеры РП'!$E$4</f>
        <v>4.00</v>
      </c>
      <c r="C234" s="10" t="str">
        <f>'[1]Замеры РП'!$F$4</f>
        <v>9.00</v>
      </c>
      <c r="D234" s="10" t="str">
        <f>'[1]Замеры РП'!$G$4</f>
        <v>14.00</v>
      </c>
      <c r="E234" s="10" t="str">
        <f>'[1]Замеры РП'!$H$4</f>
        <v>18.00</v>
      </c>
      <c r="F234" s="10" t="str">
        <f>'[1]Замеры РП'!$I$4</f>
        <v>20.00</v>
      </c>
      <c r="G234" s="10" t="str">
        <f>'[1]Замеры РП'!$J$4</f>
        <v>22.00</v>
      </c>
      <c r="H234" s="74" t="str">
        <f>'[1]Замеры РП'!$E$4</f>
        <v>4.00</v>
      </c>
      <c r="I234" s="74" t="str">
        <f>'[1]Замеры РП'!$F$4</f>
        <v>9.00</v>
      </c>
      <c r="J234" s="74" t="str">
        <f>'[1]Замеры РП'!$G$4</f>
        <v>14.00</v>
      </c>
      <c r="K234" s="74" t="str">
        <f>'[1]Замеры РП'!$H$4</f>
        <v>18.00</v>
      </c>
      <c r="L234" s="74" t="str">
        <f>'[1]Замеры РП'!$I$4</f>
        <v>20.00</v>
      </c>
      <c r="M234" s="10" t="str">
        <f>'[1]Замеры РП'!$J$4</f>
        <v>22.00</v>
      </c>
      <c r="N234" s="37"/>
      <c r="O234" s="81"/>
      <c r="P234" s="81"/>
      <c r="Q234" s="10" t="str">
        <f>'[1]Замеры РП'!$E$4</f>
        <v>4.00</v>
      </c>
      <c r="R234" s="10" t="str">
        <f>'[1]Замеры РП'!$F$4</f>
        <v>9.00</v>
      </c>
      <c r="S234" s="10" t="str">
        <f>'[1]Замеры РП'!$G$4</f>
        <v>14.00</v>
      </c>
      <c r="T234" s="10" t="str">
        <f>'[1]Замеры РП'!$H$4</f>
        <v>18.00</v>
      </c>
      <c r="U234" s="10" t="str">
        <f>'[1]Замеры РП'!$I$4</f>
        <v>20.00</v>
      </c>
      <c r="V234" s="10" t="str">
        <f>'[1]Замеры РП'!$J$4</f>
        <v>22.00</v>
      </c>
      <c r="W234" s="14"/>
      <c r="X234" s="14"/>
      <c r="Y234" s="14"/>
      <c r="Z234" s="14"/>
      <c r="AA234" s="14"/>
      <c r="AB234" s="14"/>
    </row>
    <row r="235" spans="1:28" x14ac:dyDescent="0.25">
      <c r="A235" s="11" t="s">
        <v>6</v>
      </c>
      <c r="B235" s="11">
        <f>'[1]Замеры ИСК'!G196</f>
        <v>17</v>
      </c>
      <c r="C235" s="11">
        <f>'[1]Замеры ИСК'!L196</f>
        <v>26</v>
      </c>
      <c r="D235" s="11"/>
      <c r="E235" s="11">
        <f>'[1]Замеры ИСК'!U196</f>
        <v>31</v>
      </c>
      <c r="F235" s="11"/>
      <c r="G235" s="11"/>
      <c r="H235" s="11">
        <f>'[1]Замеры ИСК'!G194</f>
        <v>36</v>
      </c>
      <c r="I235" s="11">
        <f>'[1]Замеры ИСК'!L194</f>
        <v>47</v>
      </c>
      <c r="J235" s="11"/>
      <c r="K235" s="11">
        <f>'[1]Замеры ИСК'!U194</f>
        <v>57</v>
      </c>
      <c r="L235" s="11"/>
      <c r="M235" s="11"/>
      <c r="N235" s="37"/>
      <c r="O235" s="61" t="s">
        <v>6</v>
      </c>
      <c r="P235" s="61"/>
      <c r="Q235" s="11">
        <f>'[1]Замеры ИСК'!G209</f>
        <v>0</v>
      </c>
      <c r="R235" s="11">
        <f>'[1]Замеры ИСК'!L209</f>
        <v>0</v>
      </c>
      <c r="S235" s="11">
        <f>'[1]Замеры ИСК'!Q209</f>
        <v>0</v>
      </c>
      <c r="T235" s="11">
        <f>'[1]Замеры ИСК'!U209</f>
        <v>0</v>
      </c>
      <c r="U235" s="11">
        <f>'[1]Замеры ИСК'!W209</f>
        <v>0</v>
      </c>
      <c r="V235" s="11">
        <f>'[1]Замеры ИСК'!Y209</f>
        <v>0</v>
      </c>
    </row>
    <row r="236" spans="1:28" x14ac:dyDescent="0.25">
      <c r="A236" s="11" t="s">
        <v>7</v>
      </c>
      <c r="B236" s="11">
        <f>'[1]Замеры ИСК'!G195</f>
        <v>6.2</v>
      </c>
      <c r="C236" s="11">
        <f>'[1]Замеры ИСК'!L195</f>
        <v>6</v>
      </c>
      <c r="D236" s="11"/>
      <c r="E236" s="44">
        <f>'[1]Замеры ИСК'!U195</f>
        <v>6.2</v>
      </c>
      <c r="F236" s="11"/>
      <c r="G236" s="44"/>
      <c r="H236" s="11">
        <f>'[1]Замеры ИСК'!G193</f>
        <v>6.3</v>
      </c>
      <c r="I236" s="11">
        <f>'[1]Замеры ИСК'!L193</f>
        <v>6.2</v>
      </c>
      <c r="J236" s="11"/>
      <c r="K236" s="44">
        <f>'[1]Замеры ИСК'!U193</f>
        <v>6.2</v>
      </c>
      <c r="L236" s="11"/>
      <c r="M236" s="44"/>
      <c r="N236" s="37"/>
      <c r="O236" s="61" t="s">
        <v>7</v>
      </c>
      <c r="P236" s="61"/>
      <c r="Q236" s="11">
        <f>'[1]Замеры ИСК'!G208</f>
        <v>0</v>
      </c>
      <c r="R236" s="11">
        <f>'[1]Замеры ИСК'!L208</f>
        <v>0</v>
      </c>
      <c r="S236" s="11">
        <f>'[1]Замеры ИСК'!Q208</f>
        <v>0</v>
      </c>
      <c r="T236" s="11">
        <f>'[1]Замеры ИСК'!U208</f>
        <v>0</v>
      </c>
      <c r="U236" s="11">
        <f>'[1]Замеры ИСК'!W208</f>
        <v>0</v>
      </c>
      <c r="V236" s="11">
        <f>'[1]Замеры ИСК'!Y208</f>
        <v>0</v>
      </c>
    </row>
    <row r="237" spans="1:28" x14ac:dyDescent="0.25">
      <c r="A237" s="11" t="s">
        <v>8</v>
      </c>
      <c r="B237" s="13">
        <f t="shared" ref="B237:K237" si="73">1.732*B236*(B235/1000)*0.8</f>
        <v>0.14604224000000002</v>
      </c>
      <c r="C237" s="13">
        <f t="shared" si="73"/>
        <v>0.2161536</v>
      </c>
      <c r="D237" s="13"/>
      <c r="E237" s="13">
        <f t="shared" si="73"/>
        <v>0.26631232000000005</v>
      </c>
      <c r="F237" s="13"/>
      <c r="G237" s="13"/>
      <c r="H237" s="13">
        <f t="shared" si="73"/>
        <v>0.31425407999999999</v>
      </c>
      <c r="I237" s="13">
        <f t="shared" si="73"/>
        <v>0.4037638400000001</v>
      </c>
      <c r="J237" s="13"/>
      <c r="K237" s="13">
        <f t="shared" si="73"/>
        <v>0.48967104000000011</v>
      </c>
      <c r="L237" s="13"/>
      <c r="M237" s="13"/>
      <c r="N237" s="37"/>
      <c r="O237" s="61" t="s">
        <v>8</v>
      </c>
      <c r="P237" s="61"/>
      <c r="Q237" s="13">
        <f t="shared" ref="Q237:V237" si="74">1.732*Q236*(Q235/1000)*0.8</f>
        <v>0</v>
      </c>
      <c r="R237" s="13">
        <f t="shared" si="74"/>
        <v>0</v>
      </c>
      <c r="S237" s="13">
        <f t="shared" si="74"/>
        <v>0</v>
      </c>
      <c r="T237" s="13">
        <f t="shared" si="74"/>
        <v>0</v>
      </c>
      <c r="U237" s="13">
        <f t="shared" si="74"/>
        <v>0</v>
      </c>
      <c r="V237" s="13">
        <f t="shared" si="74"/>
        <v>0</v>
      </c>
    </row>
    <row r="238" spans="1:28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37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 x14ac:dyDescent="0.25">
      <c r="A239" s="21" t="s">
        <v>12</v>
      </c>
      <c r="B239" s="18" t="s">
        <v>13</v>
      </c>
      <c r="C239" s="22" t="str">
        <f>'[1]Замеры РП'!$E$4</f>
        <v>4.00</v>
      </c>
      <c r="D239" s="18" t="s">
        <v>14</v>
      </c>
      <c r="E239" s="25">
        <f>B235+H235</f>
        <v>53</v>
      </c>
      <c r="F239" s="14" t="s">
        <v>15</v>
      </c>
      <c r="G239" s="14"/>
      <c r="H239" s="18" t="s">
        <v>16</v>
      </c>
      <c r="I239" s="20">
        <f>B237+H237</f>
        <v>0.46029631999999998</v>
      </c>
      <c r="J239" s="14" t="s">
        <v>17</v>
      </c>
      <c r="N239" s="42"/>
      <c r="O239" s="21" t="s">
        <v>12</v>
      </c>
      <c r="P239" s="18" t="s">
        <v>13</v>
      </c>
      <c r="Q239" s="22" t="str">
        <f>'[1]Замеры РП'!$E$4</f>
        <v>4.00</v>
      </c>
      <c r="R239" s="18" t="s">
        <v>14</v>
      </c>
      <c r="S239" s="18"/>
      <c r="T239" s="25">
        <f>Q235</f>
        <v>0</v>
      </c>
      <c r="U239" s="14" t="s">
        <v>15</v>
      </c>
      <c r="V239" s="18" t="s">
        <v>16</v>
      </c>
      <c r="W239" s="20">
        <f>Q237</f>
        <v>0</v>
      </c>
      <c r="X239" s="14" t="s">
        <v>17</v>
      </c>
      <c r="Z239" s="14"/>
      <c r="AA239" s="14"/>
      <c r="AB239" s="14"/>
    </row>
    <row r="240" spans="1:28" x14ac:dyDescent="0.25">
      <c r="A240" s="14"/>
      <c r="B240" s="18" t="s">
        <v>13</v>
      </c>
      <c r="C240" s="22" t="str">
        <f>'[1]Замеры РП'!$F$4</f>
        <v>9.00</v>
      </c>
      <c r="D240" s="18" t="s">
        <v>14</v>
      </c>
      <c r="E240" s="25">
        <f>C235+I235</f>
        <v>73</v>
      </c>
      <c r="F240" s="14" t="s">
        <v>15</v>
      </c>
      <c r="G240" s="14"/>
      <c r="H240" s="18" t="s">
        <v>16</v>
      </c>
      <c r="I240" s="20">
        <f>C237+I237</f>
        <v>0.61991744000000004</v>
      </c>
      <c r="J240" s="14" t="s">
        <v>17</v>
      </c>
      <c r="N240" s="42"/>
      <c r="O240" s="14"/>
      <c r="P240" s="18" t="s">
        <v>13</v>
      </c>
      <c r="Q240" s="22" t="str">
        <f>'[1]Замеры РП'!$F$4</f>
        <v>9.00</v>
      </c>
      <c r="R240" s="18" t="s">
        <v>14</v>
      </c>
      <c r="S240" s="18"/>
      <c r="T240" s="25">
        <f>R235</f>
        <v>0</v>
      </c>
      <c r="U240" s="14" t="s">
        <v>15</v>
      </c>
      <c r="V240" s="18" t="s">
        <v>16</v>
      </c>
      <c r="W240" s="20">
        <f>R237</f>
        <v>0</v>
      </c>
      <c r="X240" s="14" t="s">
        <v>17</v>
      </c>
      <c r="Z240" s="14"/>
      <c r="AA240" s="14"/>
      <c r="AB240" s="14"/>
    </row>
    <row r="241" spans="1:28" x14ac:dyDescent="0.25">
      <c r="A241" s="14"/>
      <c r="B241" s="18" t="s">
        <v>13</v>
      </c>
      <c r="C241" s="22" t="s">
        <v>19</v>
      </c>
      <c r="D241" s="18" t="s">
        <v>14</v>
      </c>
      <c r="E241" s="25">
        <f>E235+K235</f>
        <v>88</v>
      </c>
      <c r="F241" s="14" t="s">
        <v>15</v>
      </c>
      <c r="G241" s="14"/>
      <c r="H241" s="18" t="s">
        <v>16</v>
      </c>
      <c r="I241" s="20">
        <f>E237+K237</f>
        <v>0.7559833600000001</v>
      </c>
      <c r="J241" s="14" t="s">
        <v>17</v>
      </c>
      <c r="N241" s="42"/>
      <c r="O241" s="14"/>
      <c r="P241" s="18" t="s">
        <v>13</v>
      </c>
      <c r="Q241" s="55" t="s">
        <v>19</v>
      </c>
      <c r="R241" s="18" t="s">
        <v>14</v>
      </c>
      <c r="S241" s="14"/>
      <c r="T241" s="25">
        <f>T235</f>
        <v>0</v>
      </c>
      <c r="U241" s="14" t="s">
        <v>15</v>
      </c>
      <c r="V241" s="18" t="s">
        <v>16</v>
      </c>
      <c r="W241" s="20">
        <f>T237</f>
        <v>0</v>
      </c>
      <c r="X241" s="14" t="s">
        <v>17</v>
      </c>
      <c r="Z241" s="14"/>
      <c r="AA241" s="14"/>
      <c r="AB241" s="14"/>
    </row>
    <row r="242" spans="1:28" x14ac:dyDescent="0.25">
      <c r="A242" s="14"/>
      <c r="B242" s="18"/>
      <c r="C242" s="22"/>
      <c r="D242" s="18"/>
      <c r="E242" s="25"/>
      <c r="F242" s="14"/>
      <c r="G242" s="14"/>
      <c r="H242" s="18"/>
      <c r="I242" s="20"/>
      <c r="J242" s="14"/>
      <c r="K242" s="14"/>
      <c r="L242" s="14"/>
      <c r="M242" s="14"/>
      <c r="N242" s="37"/>
      <c r="O242" s="14"/>
      <c r="P242" s="18"/>
      <c r="Q242" s="22"/>
      <c r="R242" s="18"/>
      <c r="S242" s="18"/>
      <c r="T242" s="25"/>
      <c r="U242" s="14"/>
      <c r="V242" s="18"/>
      <c r="W242" s="20"/>
      <c r="X242" s="14"/>
      <c r="Z242" s="14"/>
      <c r="AA242" s="14"/>
      <c r="AB242" s="14"/>
    </row>
    <row r="243" spans="1:28" x14ac:dyDescent="0.25">
      <c r="A243" s="14"/>
      <c r="B243" s="18"/>
      <c r="C243" s="22"/>
      <c r="D243" s="18"/>
      <c r="E243" s="25"/>
      <c r="F243" s="14"/>
      <c r="G243" s="14"/>
      <c r="H243" s="18"/>
      <c r="I243" s="20"/>
      <c r="J243" s="14"/>
      <c r="K243" s="14"/>
      <c r="L243" s="14"/>
      <c r="M243" s="14"/>
      <c r="N243" s="37"/>
      <c r="O243" s="14"/>
      <c r="P243" s="18"/>
      <c r="Q243" s="22"/>
      <c r="R243" s="18"/>
      <c r="S243" s="18"/>
      <c r="T243" s="25"/>
      <c r="U243" s="14"/>
      <c r="V243" s="18"/>
      <c r="W243" s="20"/>
      <c r="X243" s="14"/>
      <c r="Z243" s="14"/>
      <c r="AA243" s="14"/>
      <c r="AB243" s="14"/>
    </row>
    <row r="244" spans="1:28" s="42" customFormat="1" x14ac:dyDescent="0.25">
      <c r="A244" s="37"/>
      <c r="B244" s="34"/>
      <c r="C244" s="63"/>
      <c r="D244" s="34"/>
      <c r="E244" s="64"/>
      <c r="F244" s="37"/>
      <c r="G244" s="37"/>
      <c r="H244" s="34"/>
      <c r="I244" s="41"/>
      <c r="J244" s="37"/>
      <c r="K244" s="37"/>
      <c r="L244" s="37"/>
      <c r="M244" s="37"/>
      <c r="N244" s="37"/>
      <c r="O244" s="37"/>
      <c r="P244" s="34"/>
      <c r="Q244" s="63"/>
      <c r="R244" s="34"/>
      <c r="S244" s="34"/>
      <c r="T244" s="64"/>
      <c r="U244" s="37"/>
      <c r="V244" s="34"/>
      <c r="W244" s="41"/>
      <c r="X244" s="37"/>
      <c r="Z244" s="37"/>
      <c r="AA244" s="37"/>
      <c r="AB244" s="37"/>
    </row>
    <row r="245" spans="1:28" x14ac:dyDescent="0.25">
      <c r="A245" s="14"/>
      <c r="B245" s="18"/>
      <c r="C245" s="22"/>
      <c r="D245" s="18"/>
      <c r="E245" s="25"/>
      <c r="F245" s="14"/>
      <c r="G245" s="14"/>
      <c r="H245" s="18"/>
      <c r="I245" s="20"/>
      <c r="J245" s="14"/>
      <c r="K245" s="14"/>
      <c r="L245" s="14"/>
      <c r="M245" s="14"/>
      <c r="N245" s="14"/>
      <c r="O245" s="14"/>
      <c r="P245" s="18"/>
      <c r="Q245" s="22"/>
      <c r="R245" s="18"/>
      <c r="S245" s="18"/>
      <c r="T245" s="25"/>
      <c r="U245" s="14"/>
      <c r="V245" s="18"/>
      <c r="W245" s="20"/>
      <c r="X245" s="14"/>
      <c r="Z245" s="14"/>
      <c r="AA245" s="14"/>
      <c r="AB245" s="14"/>
    </row>
    <row r="246" spans="1:28" x14ac:dyDescent="0.25">
      <c r="A246" s="14"/>
      <c r="B246" s="18"/>
      <c r="C246" s="22"/>
      <c r="D246" s="18"/>
      <c r="E246" s="25"/>
      <c r="F246" s="14"/>
      <c r="G246" s="14"/>
      <c r="H246" s="18"/>
      <c r="I246" s="20"/>
      <c r="J246" s="14"/>
      <c r="K246" s="14"/>
      <c r="L246" s="14"/>
      <c r="M246" s="14"/>
      <c r="N246" s="14"/>
      <c r="O246" s="14"/>
      <c r="P246" s="18"/>
      <c r="Q246" s="22"/>
      <c r="R246" s="18"/>
      <c r="S246" s="18"/>
      <c r="T246" s="25"/>
      <c r="U246" s="14"/>
      <c r="V246" s="18"/>
      <c r="W246" s="20"/>
      <c r="X246" s="14"/>
      <c r="Z246" s="14"/>
      <c r="AA246" s="14"/>
      <c r="AB246" s="14"/>
    </row>
    <row r="247" spans="1:28" s="42" customForma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1:28" x14ac:dyDescent="0.25">
      <c r="A248" s="82" t="s">
        <v>73</v>
      </c>
      <c r="B248" s="7" t="s">
        <v>2</v>
      </c>
      <c r="C248" s="8"/>
      <c r="D248" s="8"/>
      <c r="E248" s="8"/>
      <c r="F248" s="8"/>
      <c r="G248" s="9"/>
      <c r="H248" s="7" t="s">
        <v>22</v>
      </c>
      <c r="I248" s="8"/>
      <c r="J248" s="8"/>
      <c r="K248" s="8"/>
      <c r="L248" s="8"/>
      <c r="M248" s="9"/>
      <c r="N248" s="7" t="s">
        <v>5</v>
      </c>
      <c r="O248" s="8"/>
      <c r="P248" s="8"/>
      <c r="Q248" s="8"/>
      <c r="R248" s="8"/>
      <c r="S248" s="9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x14ac:dyDescent="0.25">
      <c r="A249" s="83" t="s">
        <v>74</v>
      </c>
      <c r="B249" s="10" t="str">
        <f>'[1]Замеры РП'!$E$4</f>
        <v>4.00</v>
      </c>
      <c r="C249" s="10" t="str">
        <f>'[1]Замеры РП'!$F$4</f>
        <v>9.00</v>
      </c>
      <c r="D249" s="10" t="str">
        <f>'[1]Замеры РП'!$G$4</f>
        <v>14.00</v>
      </c>
      <c r="E249" s="10" t="str">
        <f>'[1]Замеры РП'!$H$4</f>
        <v>18.00</v>
      </c>
      <c r="F249" s="10" t="str">
        <f>'[1]Замеры РП'!$I$4</f>
        <v>20.00</v>
      </c>
      <c r="G249" s="10" t="str">
        <f>'[1]Замеры РП'!$J$4</f>
        <v>22.00</v>
      </c>
      <c r="H249" s="10" t="str">
        <f>'[1]Замеры РП'!$E$4</f>
        <v>4.00</v>
      </c>
      <c r="I249" s="10" t="str">
        <f>'[1]Замеры РП'!$F$4</f>
        <v>9.00</v>
      </c>
      <c r="J249" s="10" t="str">
        <f>'[1]Замеры РП'!$G$4</f>
        <v>14.00</v>
      </c>
      <c r="K249" s="10" t="str">
        <f>'[1]Замеры РП'!$H$4</f>
        <v>18.00</v>
      </c>
      <c r="L249" s="10" t="str">
        <f>'[1]Замеры РП'!$I$4</f>
        <v>20.00</v>
      </c>
      <c r="M249" s="10" t="str">
        <f>'[1]Замеры РП'!$J$4</f>
        <v>22.00</v>
      </c>
      <c r="N249" s="74" t="str">
        <f>'[1]Замеры РП'!$E$4</f>
        <v>4.00</v>
      </c>
      <c r="O249" s="74" t="str">
        <f>'[1]Замеры РП'!$F$4</f>
        <v>9.00</v>
      </c>
      <c r="P249" s="74" t="str">
        <f>'[1]Замеры РП'!$G$4</f>
        <v>14.00</v>
      </c>
      <c r="Q249" s="74" t="str">
        <f>'[1]Замеры РП'!$H$4</f>
        <v>18.00</v>
      </c>
      <c r="R249" s="74" t="str">
        <f>'[1]Замеры РП'!$I$4</f>
        <v>20.00</v>
      </c>
      <c r="S249" s="10" t="str">
        <f>'[1]Замеры РП'!$J$4</f>
        <v>22.00</v>
      </c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x14ac:dyDescent="0.25">
      <c r="A250" s="11" t="s">
        <v>6</v>
      </c>
      <c r="B250" s="11">
        <f>'[1]Замеры ИСК'!G181</f>
        <v>37</v>
      </c>
      <c r="C250" s="11">
        <f>'[1]Замеры ИСК'!L181</f>
        <v>59</v>
      </c>
      <c r="D250" s="11"/>
      <c r="E250" s="11">
        <f>'[1]Замеры ИСК'!U181</f>
        <v>51</v>
      </c>
      <c r="F250" s="11"/>
      <c r="G250" s="11"/>
      <c r="H250" s="11">
        <f>'[1]Замеры ИСК'!G182</f>
        <v>103</v>
      </c>
      <c r="I250" s="11">
        <f>'[1]Замеры ИСК'!L182</f>
        <v>103</v>
      </c>
      <c r="J250" s="11"/>
      <c r="K250" s="11">
        <f>'[1]Замеры ИСК'!U182</f>
        <v>132</v>
      </c>
      <c r="L250" s="11"/>
      <c r="M250" s="11"/>
      <c r="N250" s="11">
        <f>'[1]Замеры ИСК'!G184</f>
        <v>110</v>
      </c>
      <c r="O250" s="11">
        <f>'[1]Замеры ИСК'!L184</f>
        <v>132</v>
      </c>
      <c r="P250" s="11"/>
      <c r="Q250" s="11">
        <f>'[1]Замеры ИСК'!U184</f>
        <v>132</v>
      </c>
      <c r="R250" s="11"/>
      <c r="S250" s="11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x14ac:dyDescent="0.25">
      <c r="A251" s="11" t="s">
        <v>7</v>
      </c>
      <c r="B251" s="11">
        <f>'[1]Замеры ИСК'!G180</f>
        <v>6.2</v>
      </c>
      <c r="C251" s="11">
        <f>'[1]Замеры ИСК'!L180</f>
        <v>6.2</v>
      </c>
      <c r="D251" s="11"/>
      <c r="E251" s="44">
        <f>'[1]Замеры ИСК'!U180</f>
        <v>6.2</v>
      </c>
      <c r="F251" s="11"/>
      <c r="G251" s="44"/>
      <c r="H251" s="11">
        <f>'[1]Замеры ИСК'!G180</f>
        <v>6.2</v>
      </c>
      <c r="I251" s="11">
        <f>'[1]Замеры ИСК'!L180</f>
        <v>6.2</v>
      </c>
      <c r="J251" s="11"/>
      <c r="K251" s="44">
        <f>'[1]Замеры ИСК'!U180</f>
        <v>6.2</v>
      </c>
      <c r="L251" s="11"/>
      <c r="M251" s="44"/>
      <c r="N251" s="11">
        <f>'[1]Замеры ИСК'!G183</f>
        <v>6.2</v>
      </c>
      <c r="O251" s="11">
        <f>'[1]Замеры ИСК'!L183</f>
        <v>6.2</v>
      </c>
      <c r="P251" s="11"/>
      <c r="Q251" s="44">
        <f>'[1]Замеры ИСК'!U183</f>
        <v>6.2</v>
      </c>
      <c r="R251" s="11"/>
      <c r="S251" s="4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x14ac:dyDescent="0.25">
      <c r="A252" s="11" t="s">
        <v>8</v>
      </c>
      <c r="B252" s="13">
        <f>1.732*B251*(B250/1000)*0.8</f>
        <v>0.31785664000000002</v>
      </c>
      <c r="C252" s="13">
        <f>1.732*C251*(C250/1000)*0.8</f>
        <v>0.50685247999999994</v>
      </c>
      <c r="D252" s="13"/>
      <c r="E252" s="13">
        <f t="shared" ref="E252" si="75">1.732*E251*(E250/1000)*0.8</f>
        <v>0.43812672000000003</v>
      </c>
      <c r="F252" s="13"/>
      <c r="G252" s="13"/>
      <c r="H252" s="13">
        <f>1.732*H251*(H250/1000)*0.8</f>
        <v>0.88484415999999999</v>
      </c>
      <c r="I252" s="13">
        <f>1.732*I251*(I250/1000)*0.8</f>
        <v>0.88484415999999999</v>
      </c>
      <c r="J252" s="13"/>
      <c r="K252" s="13">
        <f t="shared" ref="K252" si="76">1.732*K251*(K250/1000)*0.8</f>
        <v>1.1339750400000002</v>
      </c>
      <c r="L252" s="13"/>
      <c r="M252" s="13"/>
      <c r="N252" s="13">
        <f>1.732*N251*(N250/1000)*0.8</f>
        <v>0.94497920000000013</v>
      </c>
      <c r="O252" s="13">
        <f>1.732*O251*(O250/1000)*0.8</f>
        <v>1.1339750400000002</v>
      </c>
      <c r="P252" s="13"/>
      <c r="Q252" s="13">
        <f t="shared" ref="Q252" si="77">1.732*Q251*(Q250/1000)*0.8</f>
        <v>1.1339750400000002</v>
      </c>
      <c r="R252" s="13"/>
      <c r="S252" s="13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x14ac:dyDescent="0.25">
      <c r="A254" s="21" t="s">
        <v>12</v>
      </c>
      <c r="B254" s="18" t="s">
        <v>13</v>
      </c>
      <c r="C254" s="22" t="str">
        <f>'[1]Замеры РП'!$E$4</f>
        <v>4.00</v>
      </c>
      <c r="D254" s="18" t="s">
        <v>14</v>
      </c>
      <c r="E254" s="25">
        <f>B250+H250+N250</f>
        <v>250</v>
      </c>
      <c r="F254" s="14" t="s">
        <v>15</v>
      </c>
      <c r="G254" s="14"/>
      <c r="H254" s="18" t="s">
        <v>16</v>
      </c>
      <c r="I254" s="20">
        <f>B252+H252+N252</f>
        <v>2.1476800000000003</v>
      </c>
      <c r="J254" s="14" t="s">
        <v>17</v>
      </c>
      <c r="K254" s="18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x14ac:dyDescent="0.25">
      <c r="A255" s="14"/>
      <c r="B255" s="18" t="s">
        <v>13</v>
      </c>
      <c r="C255" s="22" t="str">
        <f>'[1]Замеры РП'!$F$4</f>
        <v>9.00</v>
      </c>
      <c r="D255" s="18" t="s">
        <v>14</v>
      </c>
      <c r="E255" s="25">
        <f>C250+I250+O250</f>
        <v>294</v>
      </c>
      <c r="F255" s="14" t="s">
        <v>15</v>
      </c>
      <c r="G255" s="14"/>
      <c r="H255" s="18" t="s">
        <v>16</v>
      </c>
      <c r="I255" s="20">
        <f>C252+I252+O252</f>
        <v>2.5256716800000003</v>
      </c>
      <c r="J255" s="14" t="s">
        <v>17</v>
      </c>
      <c r="K255" s="18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 x14ac:dyDescent="0.25">
      <c r="A256" s="14"/>
      <c r="B256" s="18" t="s">
        <v>13</v>
      </c>
      <c r="C256" s="22" t="s">
        <v>19</v>
      </c>
      <c r="D256" s="18" t="s">
        <v>14</v>
      </c>
      <c r="E256" s="25">
        <f>E250+K250+Q250</f>
        <v>315</v>
      </c>
      <c r="F256" s="14" t="s">
        <v>15</v>
      </c>
      <c r="G256" s="14"/>
      <c r="H256" s="18" t="s">
        <v>16</v>
      </c>
      <c r="I256" s="20">
        <f>E252+K252+Q252</f>
        <v>2.7060768000000004</v>
      </c>
      <c r="J256" s="14" t="s">
        <v>17</v>
      </c>
      <c r="K256" s="18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 x14ac:dyDescent="0.25">
      <c r="A257" s="14"/>
      <c r="B257" s="18"/>
      <c r="C257" s="22"/>
      <c r="D257" s="18"/>
      <c r="E257" s="25"/>
      <c r="F257" s="14"/>
      <c r="G257" s="14"/>
      <c r="H257" s="18"/>
      <c r="I257" s="84"/>
      <c r="J257" s="14"/>
      <c r="K257" s="18"/>
      <c r="L257" s="20"/>
      <c r="M257" s="20"/>
      <c r="N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 s="42" customFormat="1" x14ac:dyDescent="0.25">
      <c r="A258" s="37"/>
      <c r="B258" s="34"/>
      <c r="C258" s="63"/>
      <c r="D258" s="34"/>
      <c r="E258" s="64"/>
      <c r="F258" s="37"/>
      <c r="G258" s="37"/>
      <c r="H258" s="34"/>
      <c r="I258" s="85"/>
      <c r="J258" s="37"/>
      <c r="K258" s="34"/>
      <c r="L258" s="41"/>
      <c r="M258" s="41"/>
      <c r="N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1:28" x14ac:dyDescent="0.25">
      <c r="A259" s="14"/>
      <c r="B259" s="18"/>
      <c r="C259" s="55"/>
      <c r="D259" s="18"/>
      <c r="E259" s="25"/>
      <c r="F259" s="14"/>
      <c r="G259" s="14"/>
      <c r="H259" s="18"/>
      <c r="I259" s="2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 x14ac:dyDescent="0.25">
      <c r="A260" s="82" t="s">
        <v>75</v>
      </c>
      <c r="B260" s="7" t="s">
        <v>76</v>
      </c>
      <c r="C260" s="8"/>
      <c r="D260" s="8"/>
      <c r="E260" s="8"/>
      <c r="F260" s="8"/>
      <c r="G260" s="9"/>
      <c r="H260" s="7" t="s">
        <v>77</v>
      </c>
      <c r="I260" s="8"/>
      <c r="J260" s="8"/>
      <c r="K260" s="8"/>
      <c r="L260" s="8"/>
      <c r="M260" s="9"/>
      <c r="N260" s="7" t="s">
        <v>78</v>
      </c>
      <c r="O260" s="8"/>
      <c r="P260" s="8"/>
      <c r="Q260" s="8"/>
      <c r="R260" s="8"/>
      <c r="S260" s="9"/>
      <c r="T260" s="7" t="s">
        <v>79</v>
      </c>
      <c r="U260" s="8"/>
      <c r="V260" s="8"/>
      <c r="W260" s="8"/>
      <c r="X260" s="8"/>
      <c r="Y260" s="9"/>
    </row>
    <row r="261" spans="1:28" x14ac:dyDescent="0.25">
      <c r="A261" s="83"/>
      <c r="B261" s="10" t="str">
        <f>'[1]Замеры РП'!$E$4</f>
        <v>4.00</v>
      </c>
      <c r="C261" s="10" t="str">
        <f>'[1]Замеры РП'!$F$4</f>
        <v>9.00</v>
      </c>
      <c r="D261" s="10" t="str">
        <f>'[1]Замеры РП'!$G$4</f>
        <v>14.00</v>
      </c>
      <c r="E261" s="10" t="str">
        <f>'[1]Замеры РП'!$H$4</f>
        <v>18.00</v>
      </c>
      <c r="F261" s="10" t="str">
        <f>'[1]Замеры РП'!$I$4</f>
        <v>20.00</v>
      </c>
      <c r="G261" s="10" t="str">
        <f>'[1]Замеры РП'!$J$4</f>
        <v>22.00</v>
      </c>
      <c r="H261" s="10" t="str">
        <f>'[1]Замеры РП'!$E$4</f>
        <v>4.00</v>
      </c>
      <c r="I261" s="10" t="str">
        <f>'[1]Замеры РП'!$F$4</f>
        <v>9.00</v>
      </c>
      <c r="J261" s="10" t="str">
        <f>'[1]Замеры РП'!$G$4</f>
        <v>14.00</v>
      </c>
      <c r="K261" s="10" t="str">
        <f>'[1]Замеры РП'!$H$4</f>
        <v>18.00</v>
      </c>
      <c r="L261" s="10" t="str">
        <f>'[1]Замеры РП'!$I$4</f>
        <v>20.00</v>
      </c>
      <c r="M261" s="10" t="str">
        <f>'[1]Замеры РП'!$J$4</f>
        <v>22.00</v>
      </c>
      <c r="N261" s="10" t="str">
        <f>'[1]Замеры РП'!$E$4</f>
        <v>4.00</v>
      </c>
      <c r="O261" s="10" t="str">
        <f>'[1]Замеры РП'!$F$4</f>
        <v>9.00</v>
      </c>
      <c r="P261" s="10" t="str">
        <f>'[1]Замеры РП'!$G$4</f>
        <v>14.00</v>
      </c>
      <c r="Q261" s="10" t="str">
        <f>'[1]Замеры РП'!$H$4</f>
        <v>18.00</v>
      </c>
      <c r="R261" s="10" t="str">
        <f>'[1]Замеры РП'!$I$4</f>
        <v>20.00</v>
      </c>
      <c r="S261" s="10" t="str">
        <f>'[1]Замеры РП'!$J$4</f>
        <v>22.00</v>
      </c>
      <c r="T261" s="10" t="str">
        <f>'[1]Замеры РП'!$E$4</f>
        <v>4.00</v>
      </c>
      <c r="U261" s="10" t="str">
        <f>'[1]Замеры РП'!$F$4</f>
        <v>9.00</v>
      </c>
      <c r="V261" s="10" t="str">
        <f>'[1]Замеры РП'!$G$4</f>
        <v>14.00</v>
      </c>
      <c r="W261" s="10" t="str">
        <f>'[1]Замеры РП'!$H$4</f>
        <v>18.00</v>
      </c>
      <c r="X261" s="10" t="str">
        <f>'[1]Замеры РП'!$I$4</f>
        <v>20.00</v>
      </c>
      <c r="Y261" s="10" t="str">
        <f>'[1]Замеры РП'!$J$4</f>
        <v>22.00</v>
      </c>
    </row>
    <row r="262" spans="1:28" x14ac:dyDescent="0.25">
      <c r="A262" s="11" t="s">
        <v>6</v>
      </c>
      <c r="B262" s="11">
        <f>'[1]Замеры ИСК'!G168</f>
        <v>53.9</v>
      </c>
      <c r="C262" s="11">
        <f>'[1]Замеры ИСК'!L168</f>
        <v>111</v>
      </c>
      <c r="D262" s="11">
        <f>'[1]Замеры ИСК'!Q168</f>
        <v>107.97</v>
      </c>
      <c r="E262" s="11">
        <f>'[1]Замеры ИСК'!U168</f>
        <v>88.06</v>
      </c>
      <c r="F262" s="11">
        <f>'[1]Замеры ИСК'!W168</f>
        <v>61.53</v>
      </c>
      <c r="G262" s="11">
        <f>'[1]Замеры ИСК'!Y168</f>
        <v>67.59</v>
      </c>
      <c r="H262" s="11">
        <f>'[1]Замеры ИСК'!G169</f>
        <v>111.22</v>
      </c>
      <c r="I262" s="11">
        <f>'[1]Замеры ИСК'!L169</f>
        <v>173.92</v>
      </c>
      <c r="J262" s="11">
        <f>'[1]Замеры ИСК'!Q169</f>
        <v>192.26</v>
      </c>
      <c r="K262" s="11">
        <f>'[1]Замеры ИСК'!U169</f>
        <v>213.93</v>
      </c>
      <c r="L262" s="11">
        <f>'[1]Замеры ИСК'!W169</f>
        <v>191.62</v>
      </c>
      <c r="M262" s="11">
        <f>'[1]Замеры ИСК'!Y169</f>
        <v>176.07</v>
      </c>
      <c r="N262" s="11">
        <f>'[1]Замеры ИСК'!G175</f>
        <v>86.1</v>
      </c>
      <c r="O262" s="11">
        <f>'[1]Замеры ИСК'!L175</f>
        <v>174.88</v>
      </c>
      <c r="P262" s="11">
        <f>'[1]Замеры ИСК'!Q175</f>
        <v>179.09</v>
      </c>
      <c r="Q262" s="11">
        <f>'[1]Замеры ИСК'!U175</f>
        <v>129.06</v>
      </c>
      <c r="R262" s="11">
        <f>'[1]Замеры ИСК'!W175</f>
        <v>118.63</v>
      </c>
      <c r="S262" s="11">
        <f>'[1]Замеры ИСК'!Y175</f>
        <v>105.95</v>
      </c>
      <c r="T262" s="11">
        <f>'[1]Замеры ИСК'!G176</f>
        <v>12.06</v>
      </c>
      <c r="U262" s="11">
        <f>'[1]Замеры ИСК'!L176</f>
        <v>25.46</v>
      </c>
      <c r="V262" s="11">
        <f>'[1]Замеры ИСК'!Q176</f>
        <v>29.95</v>
      </c>
      <c r="W262" s="11">
        <f>'[1]Замеры ИСК'!U176</f>
        <v>12.84</v>
      </c>
      <c r="X262" s="11">
        <f>'[1]Замеры ИСК'!W176</f>
        <v>11.61</v>
      </c>
      <c r="Y262" s="11">
        <f>'[1]Замеры ИСК'!Y176</f>
        <v>10.66</v>
      </c>
    </row>
    <row r="263" spans="1:28" x14ac:dyDescent="0.25">
      <c r="A263" s="11" t="s">
        <v>7</v>
      </c>
      <c r="B263" s="44">
        <f>'[1]Замеры ИСК'!G189</f>
        <v>6.24</v>
      </c>
      <c r="C263" s="11">
        <f>'[1]Замеры ИСК'!L167</f>
        <v>6.27</v>
      </c>
      <c r="D263" s="11">
        <f>'[1]Замеры ИСК'!Q167</f>
        <v>6.3</v>
      </c>
      <c r="E263" s="11">
        <f>'[1]Замеры ИСК'!U167</f>
        <v>6.33</v>
      </c>
      <c r="F263" s="11">
        <f>'[1]Замеры ИСК'!W167</f>
        <v>6.34</v>
      </c>
      <c r="G263" s="11">
        <f>'[1]Замеры ИСК'!Y167</f>
        <v>6.39</v>
      </c>
      <c r="H263" s="11">
        <f>'[1]Замеры ИСК'!G167</f>
        <v>6.41</v>
      </c>
      <c r="I263" s="11">
        <f>'[1]Замеры ИСК'!L167</f>
        <v>6.27</v>
      </c>
      <c r="J263" s="11">
        <f>'[1]Замеры ИСК'!Q167</f>
        <v>6.3</v>
      </c>
      <c r="K263" s="11">
        <f>'[1]Замеры ИСК'!U167</f>
        <v>6.33</v>
      </c>
      <c r="L263" s="11">
        <f>'[1]Замеры ИСК'!W167</f>
        <v>6.34</v>
      </c>
      <c r="M263" s="11">
        <f>'[1]Замеры ИСК'!Y167</f>
        <v>6.39</v>
      </c>
      <c r="N263" s="11">
        <f>'[1]Замеры ИСК'!G174</f>
        <v>6.41</v>
      </c>
      <c r="O263" s="11">
        <f>'[1]Замеры ИСК'!L174</f>
        <v>6.27</v>
      </c>
      <c r="P263" s="11">
        <f>'[1]Замеры ИСК'!Q174</f>
        <v>6.3</v>
      </c>
      <c r="Q263" s="11">
        <f>'[1]Замеры ИСК'!U174</f>
        <v>6.33</v>
      </c>
      <c r="R263" s="11">
        <f>'[1]Замеры ИСК'!W174</f>
        <v>6.34</v>
      </c>
      <c r="S263" s="11">
        <f>'[1]Замеры ИСК'!Y174</f>
        <v>6.39</v>
      </c>
      <c r="T263" s="11">
        <f>'[1]Замеры ИСК'!G174</f>
        <v>6.41</v>
      </c>
      <c r="U263" s="11">
        <f>'[1]Замеры ИСК'!L174</f>
        <v>6.27</v>
      </c>
      <c r="V263" s="11">
        <f>'[1]Замеры ИСК'!Q174</f>
        <v>6.3</v>
      </c>
      <c r="W263" s="11">
        <f>'[1]Замеры ИСК'!U174</f>
        <v>6.33</v>
      </c>
      <c r="X263" s="11">
        <f>'[1]Замеры ИСК'!W174</f>
        <v>6.34</v>
      </c>
      <c r="Y263" s="11">
        <f>'[1]Замеры ИСК'!Y174</f>
        <v>6.39</v>
      </c>
    </row>
    <row r="264" spans="1:28" x14ac:dyDescent="0.25">
      <c r="A264" s="11" t="s">
        <v>8</v>
      </c>
      <c r="B264" s="13">
        <f t="shared" ref="B264:V264" si="78">1.732*B263*(B262/1000)*0.8</f>
        <v>0.46602716159999996</v>
      </c>
      <c r="C264" s="13">
        <f t="shared" si="78"/>
        <v>0.96433603199999995</v>
      </c>
      <c r="D264" s="13">
        <f t="shared" si="78"/>
        <v>0.94250036160000006</v>
      </c>
      <c r="E264" s="13">
        <f>1.732*E263*(E262/1000)*0.8</f>
        <v>0.77236087487999994</v>
      </c>
      <c r="F264" s="13">
        <f>1.732*F263*(F262/1000)*0.8</f>
        <v>0.54052283712000004</v>
      </c>
      <c r="G264" s="13">
        <f>1.732*G263*(G262/1000)*0.8</f>
        <v>0.59844077856</v>
      </c>
      <c r="H264" s="13">
        <f t="shared" si="78"/>
        <v>0.98782222912000006</v>
      </c>
      <c r="I264" s="13">
        <f t="shared" si="78"/>
        <v>1.5109668710399999</v>
      </c>
      <c r="J264" s="13">
        <f t="shared" si="78"/>
        <v>1.6782913728000002</v>
      </c>
      <c r="K264" s="13">
        <f>1.732*K263*(K262/1000)*0.8</f>
        <v>1.87634751264</v>
      </c>
      <c r="L264" s="13">
        <f>1.732*L263*(L262/1000)*0.8</f>
        <v>1.6833249804800001</v>
      </c>
      <c r="M264" s="13">
        <f>1.732*M263*(M262/1000)*0.8</f>
        <v>1.5589209628800003</v>
      </c>
      <c r="N264" s="13">
        <f t="shared" si="78"/>
        <v>0.76471402560000001</v>
      </c>
      <c r="O264" s="13">
        <f t="shared" si="78"/>
        <v>1.5193070745599999</v>
      </c>
      <c r="P264" s="13">
        <f t="shared" si="78"/>
        <v>1.5633267552000001</v>
      </c>
      <c r="Q264" s="13">
        <f>1.732*Q263*(Q262/1000)*0.8</f>
        <v>1.13196564288</v>
      </c>
      <c r="R264" s="13">
        <f>1.732*R263*(R262/1000)*0.8</f>
        <v>1.0421294355199999</v>
      </c>
      <c r="S264" s="13">
        <f>1.732*S263*(S262/1000)*0.8</f>
        <v>0.93807960480000008</v>
      </c>
      <c r="T264" s="13">
        <f t="shared" si="78"/>
        <v>0.10711325376000001</v>
      </c>
      <c r="U264" s="13">
        <f t="shared" si="78"/>
        <v>0.22118914751999999</v>
      </c>
      <c r="V264" s="13">
        <f t="shared" si="78"/>
        <v>0.26144193599999999</v>
      </c>
      <c r="W264" s="13">
        <f>1.732*W263*(W262/1000)*0.8</f>
        <v>0.11261768832000002</v>
      </c>
      <c r="X264" s="13">
        <f>1.732*X263*(X262/1000)*0.8</f>
        <v>0.10199041343999998</v>
      </c>
      <c r="Y264" s="13">
        <f>1.732*Y263*(Y262/1000)*0.8</f>
        <v>9.4383469439999992E-2</v>
      </c>
    </row>
    <row r="265" spans="1:28" x14ac:dyDescent="0.25">
      <c r="A265" s="82" t="s">
        <v>75</v>
      </c>
      <c r="B265" s="7" t="s">
        <v>80</v>
      </c>
      <c r="C265" s="8"/>
      <c r="D265" s="8"/>
      <c r="E265" s="8"/>
      <c r="F265" s="8"/>
      <c r="G265" s="9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x14ac:dyDescent="0.25">
      <c r="A266" s="83"/>
      <c r="B266" s="74" t="str">
        <f>'[1]Замеры РП'!$E$4</f>
        <v>4.00</v>
      </c>
      <c r="C266" s="74" t="str">
        <f>'[1]Замеры РП'!$F$4</f>
        <v>9.00</v>
      </c>
      <c r="D266" s="74" t="str">
        <f>'[1]Замеры РП'!$G$4</f>
        <v>14.00</v>
      </c>
      <c r="E266" s="74" t="str">
        <f>'[1]Замеры РП'!$H$4</f>
        <v>18.00</v>
      </c>
      <c r="F266" s="74" t="str">
        <f>'[1]Замеры РП'!$I$4</f>
        <v>20.00</v>
      </c>
      <c r="G266" s="10" t="str">
        <f>'[1]Замеры РП'!$J$4</f>
        <v>22.00</v>
      </c>
      <c r="H266" s="17"/>
      <c r="I266" s="21" t="s">
        <v>12</v>
      </c>
      <c r="J266" s="18" t="s">
        <v>13</v>
      </c>
      <c r="K266" s="22" t="str">
        <f>'[1]Замеры РП'!$E$4</f>
        <v>4.00</v>
      </c>
      <c r="L266" s="18" t="s">
        <v>14</v>
      </c>
      <c r="M266" s="18"/>
      <c r="N266" s="25">
        <f>B262+H262+N262+T262+B267</f>
        <v>360.46999999999997</v>
      </c>
      <c r="O266" s="14" t="s">
        <v>15</v>
      </c>
      <c r="P266" s="18" t="s">
        <v>16</v>
      </c>
      <c r="Q266" s="20">
        <f>B264+H264+N264+T264+B269</f>
        <v>3.1659954054400004</v>
      </c>
      <c r="R266" s="14" t="s">
        <v>17</v>
      </c>
      <c r="S266" s="14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x14ac:dyDescent="0.25">
      <c r="A267" s="11" t="s">
        <v>6</v>
      </c>
      <c r="B267" s="11">
        <f>'[1]Замеры ИСК'!G177</f>
        <v>97.19</v>
      </c>
      <c r="C267" s="11">
        <f>'[1]Замеры ИСК'!L177</f>
        <v>170.59</v>
      </c>
      <c r="D267" s="11">
        <f>'[1]Замеры ИСК'!U177</f>
        <v>188.59</v>
      </c>
      <c r="E267" s="59">
        <f>'[1]Замеры ИСК'!U177</f>
        <v>188.59</v>
      </c>
      <c r="F267" s="59">
        <f>'[1]Замеры ИСК'!W177</f>
        <v>165.81</v>
      </c>
      <c r="G267" s="59">
        <f>'[1]Замеры ИСК'!Y177</f>
        <v>145.18</v>
      </c>
      <c r="H267" s="17"/>
      <c r="I267" s="14"/>
      <c r="J267" s="18" t="s">
        <v>13</v>
      </c>
      <c r="K267" s="22" t="str">
        <f>'[1]Замеры РП'!$F$4</f>
        <v>9.00</v>
      </c>
      <c r="L267" s="18" t="s">
        <v>14</v>
      </c>
      <c r="M267" s="18"/>
      <c r="N267" s="23">
        <f>C262+I262+O262+U262+C267</f>
        <v>655.84999999999991</v>
      </c>
      <c r="O267" s="14" t="s">
        <v>15</v>
      </c>
      <c r="P267" s="18" t="s">
        <v>16</v>
      </c>
      <c r="Q267" s="86">
        <f>C264+I264+O264+U264+C269</f>
        <v>5.6978359151999989</v>
      </c>
      <c r="R267" s="14" t="s">
        <v>17</v>
      </c>
      <c r="S267" s="14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x14ac:dyDescent="0.25">
      <c r="A268" s="11" t="s">
        <v>7</v>
      </c>
      <c r="B268" s="44">
        <f>'[1]Замеры ИСК'!G189</f>
        <v>6.24</v>
      </c>
      <c r="C268" s="11">
        <f>'[1]Замеры ИСК'!L174</f>
        <v>6.27</v>
      </c>
      <c r="D268" s="11">
        <f>'[1]Замеры ИСК'!U174</f>
        <v>6.33</v>
      </c>
      <c r="E268" s="59">
        <f>'[1]Замеры ИСК'!U174</f>
        <v>6.33</v>
      </c>
      <c r="F268" s="59">
        <f>'[1]Замеры ИСК'!W174</f>
        <v>6.34</v>
      </c>
      <c r="G268" s="59">
        <f>'[1]Замеры ИСК'!Y174</f>
        <v>6.39</v>
      </c>
      <c r="H268" s="17"/>
      <c r="I268" s="14"/>
      <c r="J268" s="18" t="s">
        <v>13</v>
      </c>
      <c r="K268" s="22" t="s">
        <v>19</v>
      </c>
      <c r="L268" s="18" t="s">
        <v>14</v>
      </c>
      <c r="M268" s="18"/>
      <c r="N268" s="23">
        <f>E262+K262+Q262+W262+E267</f>
        <v>632.48</v>
      </c>
      <c r="O268" s="14" t="s">
        <v>15</v>
      </c>
      <c r="P268" s="18" t="s">
        <v>16</v>
      </c>
      <c r="Q268" s="86">
        <f>E264+K264+Q264+W264+E269</f>
        <v>5.5473859430400001</v>
      </c>
      <c r="R268" s="14" t="s">
        <v>17</v>
      </c>
      <c r="S268" s="14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x14ac:dyDescent="0.25">
      <c r="A269" s="11" t="s">
        <v>8</v>
      </c>
      <c r="B269" s="13">
        <f>1.732*B268*(B267/1000)*0.8</f>
        <v>0.84031873536000001</v>
      </c>
      <c r="C269" s="13">
        <f t="shared" ref="C269:G269" si="79">1.732*C268*(C267/1000)*0.8</f>
        <v>1.4820367900799998</v>
      </c>
      <c r="D269" s="13">
        <f t="shared" si="79"/>
        <v>1.6540942243200001</v>
      </c>
      <c r="E269" s="13">
        <f t="shared" si="79"/>
        <v>1.6540942243200001</v>
      </c>
      <c r="F269" s="13">
        <f t="shared" si="79"/>
        <v>1.4565917702400002</v>
      </c>
      <c r="G269" s="13">
        <f t="shared" si="79"/>
        <v>1.2854213971200001</v>
      </c>
      <c r="H269" s="17"/>
      <c r="I269" s="17"/>
      <c r="J269" s="18"/>
      <c r="K269" s="22"/>
      <c r="L269" s="18"/>
      <c r="M269" s="18"/>
      <c r="N269" s="27"/>
      <c r="O269" s="14"/>
      <c r="P269" s="18"/>
      <c r="Q269" s="69"/>
      <c r="R269" s="14"/>
      <c r="S269" s="14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8"/>
      <c r="K270" s="22"/>
      <c r="L270" s="18"/>
      <c r="M270" s="18"/>
      <c r="N270" s="25"/>
      <c r="O270" s="14"/>
      <c r="P270" s="18"/>
      <c r="Q270" s="20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x14ac:dyDescent="0.25">
      <c r="J271" s="18"/>
      <c r="K271" s="55"/>
      <c r="L271" s="18"/>
      <c r="M271" s="18"/>
      <c r="N271" s="25"/>
      <c r="O271" s="14"/>
      <c r="P271" s="18"/>
      <c r="Q271" s="20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x14ac:dyDescent="0.25">
      <c r="A273" s="82" t="s">
        <v>81</v>
      </c>
      <c r="B273" s="7" t="s">
        <v>82</v>
      </c>
      <c r="C273" s="8"/>
      <c r="D273" s="8"/>
      <c r="E273" s="8"/>
      <c r="F273" s="8"/>
      <c r="G273" s="9"/>
      <c r="H273" s="7" t="s">
        <v>83</v>
      </c>
      <c r="I273" s="8"/>
      <c r="J273" s="8"/>
      <c r="K273" s="8"/>
      <c r="L273" s="8"/>
      <c r="M273" s="9"/>
      <c r="N273" s="7" t="s">
        <v>84</v>
      </c>
      <c r="O273" s="8"/>
      <c r="P273" s="8"/>
      <c r="Q273" s="8"/>
      <c r="R273" s="8"/>
      <c r="S273" s="9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x14ac:dyDescent="0.25">
      <c r="A274" s="83"/>
      <c r="B274" s="10" t="str">
        <f>'[1]Замеры РП'!$E$4</f>
        <v>4.00</v>
      </c>
      <c r="C274" s="10" t="str">
        <f>'[1]Замеры РП'!$F$4</f>
        <v>9.00</v>
      </c>
      <c r="D274" s="10" t="str">
        <f>'[1]Замеры РП'!$G$4</f>
        <v>14.00</v>
      </c>
      <c r="E274" s="10" t="str">
        <f>'[1]Замеры РП'!$H$4</f>
        <v>18.00</v>
      </c>
      <c r="F274" s="10" t="str">
        <f>'[1]Замеры РП'!$I$4</f>
        <v>20.00</v>
      </c>
      <c r="G274" s="10" t="str">
        <f>'[1]Замеры РП'!$J$4</f>
        <v>22.00</v>
      </c>
      <c r="H274" s="10" t="str">
        <f>'[1]Замеры РП'!$E$4</f>
        <v>4.00</v>
      </c>
      <c r="I274" s="10" t="str">
        <f>'[1]Замеры РП'!$F$4</f>
        <v>9.00</v>
      </c>
      <c r="J274" s="10" t="str">
        <f>'[1]Замеры РП'!$G$4</f>
        <v>14.00</v>
      </c>
      <c r="K274" s="10" t="str">
        <f>'[1]Замеры РП'!$H$4</f>
        <v>18.00</v>
      </c>
      <c r="L274" s="10" t="str">
        <f>'[1]Замеры РП'!$I$4</f>
        <v>20.00</v>
      </c>
      <c r="M274" s="10" t="str">
        <f>'[1]Замеры РП'!$J$4</f>
        <v>22.00</v>
      </c>
      <c r="N274" s="74" t="str">
        <f>'[1]Замеры РП'!$E$4</f>
        <v>4.00</v>
      </c>
      <c r="O274" s="74" t="str">
        <f>'[1]Замеры РП'!$F$4</f>
        <v>9.00</v>
      </c>
      <c r="P274" s="74" t="str">
        <f>'[1]Замеры РП'!$G$4</f>
        <v>14.00</v>
      </c>
      <c r="Q274" s="74" t="str">
        <f>'[1]Замеры РП'!$H$4</f>
        <v>18.00</v>
      </c>
      <c r="R274" s="74" t="str">
        <f>'[1]Замеры РП'!$I$4</f>
        <v>20.00</v>
      </c>
      <c r="S274" s="10" t="str">
        <f>'[1]Замеры РП'!$J$4</f>
        <v>22.00</v>
      </c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x14ac:dyDescent="0.25">
      <c r="A275" s="11" t="s">
        <v>6</v>
      </c>
      <c r="B275" s="11">
        <f>'[1]Замеры ИСК'!G191</f>
        <v>33</v>
      </c>
      <c r="C275" s="11">
        <f>'[1]Замеры ИСК'!L191</f>
        <v>81</v>
      </c>
      <c r="D275" s="11">
        <f>'[1]Замеры ИСК'!Q191</f>
        <v>82</v>
      </c>
      <c r="E275" s="11">
        <f>'[1]Замеры ИСК'!U191</f>
        <v>69</v>
      </c>
      <c r="F275" s="11">
        <f>'[1]Замеры ИСК'!W191</f>
        <v>51</v>
      </c>
      <c r="G275" s="11">
        <f>'[1]Замеры ИСК'!Y191</f>
        <v>45</v>
      </c>
      <c r="H275" s="11">
        <f>'[1]Замеры ИСК'!G190</f>
        <v>102</v>
      </c>
      <c r="I275" s="11">
        <f>'[1]Замеры ИСК'!L190</f>
        <v>186</v>
      </c>
      <c r="J275" s="11">
        <f>'[1]Замеры ИСК'!Q190</f>
        <v>198</v>
      </c>
      <c r="K275" s="11">
        <f>'[1]Замеры ИСК'!U190</f>
        <v>222</v>
      </c>
      <c r="L275" s="11">
        <f>'[1]Замеры ИСК'!W190</f>
        <v>192</v>
      </c>
      <c r="M275" s="11">
        <f>'[1]Замеры ИСК'!Y190</f>
        <v>180</v>
      </c>
      <c r="N275" s="11">
        <f>'[1]Замеры ИСК'!G188</f>
        <v>3</v>
      </c>
      <c r="O275" s="11">
        <f>'[1]Замеры ИСК'!L188</f>
        <v>3</v>
      </c>
      <c r="P275" s="43">
        <f>'[1]Замеры ИСК'!Q188</f>
        <v>6</v>
      </c>
      <c r="Q275" s="43">
        <f>'[1]Замеры ИСК'!U188</f>
        <v>6</v>
      </c>
      <c r="R275" s="43">
        <f>'[1]Замеры ИСК'!W188</f>
        <v>3</v>
      </c>
      <c r="S275" s="43">
        <f>'[1]Замеры ИСК'!Y188</f>
        <v>3</v>
      </c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x14ac:dyDescent="0.25">
      <c r="A276" s="11" t="s">
        <v>7</v>
      </c>
      <c r="B276" s="44">
        <v>6.1</v>
      </c>
      <c r="C276" s="44">
        <v>6.1</v>
      </c>
      <c r="D276" s="44">
        <v>6.1</v>
      </c>
      <c r="E276" s="44">
        <v>6.1</v>
      </c>
      <c r="F276" s="44">
        <v>6.1</v>
      </c>
      <c r="G276" s="11">
        <v>6.1</v>
      </c>
      <c r="H276" s="11">
        <v>6.1</v>
      </c>
      <c r="I276" s="11">
        <v>6.1</v>
      </c>
      <c r="J276" s="11">
        <v>6.1</v>
      </c>
      <c r="K276" s="11">
        <v>6.1</v>
      </c>
      <c r="L276" s="11">
        <v>6.1</v>
      </c>
      <c r="M276" s="11">
        <v>6.1</v>
      </c>
      <c r="N276" s="11">
        <v>6.3</v>
      </c>
      <c r="O276" s="11">
        <v>6.24</v>
      </c>
      <c r="P276" s="11">
        <v>6.24</v>
      </c>
      <c r="Q276" s="11">
        <v>6.24</v>
      </c>
      <c r="R276" s="11">
        <v>6.24</v>
      </c>
      <c r="S276" s="11">
        <v>6.34</v>
      </c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x14ac:dyDescent="0.25">
      <c r="A277" s="11" t="s">
        <v>8</v>
      </c>
      <c r="B277" s="13">
        <f>1.732*B276*(B275/1000)*0.8</f>
        <v>0.27892127999999999</v>
      </c>
      <c r="C277" s="13">
        <f t="shared" ref="C277:G277" si="80">1.732*C276*(C275/1000)*0.8</f>
        <v>0.68462495999999995</v>
      </c>
      <c r="D277" s="13">
        <f t="shared" si="80"/>
        <v>0.69307711999999999</v>
      </c>
      <c r="E277" s="13">
        <f t="shared" si="80"/>
        <v>0.58319904</v>
      </c>
      <c r="F277" s="13">
        <f t="shared" si="80"/>
        <v>0.43106015999999991</v>
      </c>
      <c r="G277" s="13">
        <f t="shared" si="80"/>
        <v>0.38034719999999994</v>
      </c>
      <c r="H277" s="13">
        <f>1.732*B276*(B275/1000)*0.8</f>
        <v>0.27892127999999999</v>
      </c>
      <c r="I277" s="13">
        <f t="shared" ref="I277:M277" si="81">1.732*C276*(C275/1000)*0.8</f>
        <v>0.68462495999999995</v>
      </c>
      <c r="J277" s="13">
        <f t="shared" si="81"/>
        <v>0.69307711999999999</v>
      </c>
      <c r="K277" s="13">
        <f t="shared" si="81"/>
        <v>0.58319904</v>
      </c>
      <c r="L277" s="13">
        <f t="shared" si="81"/>
        <v>0.43106015999999991</v>
      </c>
      <c r="M277" s="13">
        <f t="shared" si="81"/>
        <v>0.38034719999999994</v>
      </c>
      <c r="N277" s="13">
        <f>1.732*B276*(B275/1000)*0.8</f>
        <v>0.27892127999999999</v>
      </c>
      <c r="O277" s="13">
        <f t="shared" ref="O277:S277" si="82">1.732*C276*(C275/1000)*0.8</f>
        <v>0.68462495999999995</v>
      </c>
      <c r="P277" s="13">
        <f t="shared" si="82"/>
        <v>0.69307711999999999</v>
      </c>
      <c r="Q277" s="13">
        <f t="shared" si="82"/>
        <v>0.58319904</v>
      </c>
      <c r="R277" s="13">
        <f t="shared" si="82"/>
        <v>0.43106015999999991</v>
      </c>
      <c r="S277" s="13">
        <f t="shared" si="82"/>
        <v>0.38034719999999994</v>
      </c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x14ac:dyDescent="0.25">
      <c r="A279" s="21" t="s">
        <v>12</v>
      </c>
      <c r="B279" s="18" t="s">
        <v>13</v>
      </c>
      <c r="C279" s="22" t="str">
        <f>'[1]Замеры РП'!$E$4</f>
        <v>4.00</v>
      </c>
      <c r="D279" s="18" t="s">
        <v>14</v>
      </c>
      <c r="E279" s="25">
        <f>B275+H275+O275</f>
        <v>138</v>
      </c>
      <c r="F279" s="14" t="s">
        <v>15</v>
      </c>
      <c r="G279" s="14"/>
      <c r="H279" s="18" t="s">
        <v>16</v>
      </c>
      <c r="I279" s="87">
        <f>SUM(B277,H277,N277)</f>
        <v>0.83676383999999993</v>
      </c>
      <c r="J279" s="14" t="s">
        <v>17</v>
      </c>
      <c r="K279" s="18"/>
      <c r="L279" s="18"/>
      <c r="M279" s="18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x14ac:dyDescent="0.25">
      <c r="A280" s="14"/>
      <c r="B280" s="18" t="s">
        <v>13</v>
      </c>
      <c r="C280" s="22" t="str">
        <f>'[1]Замеры РП'!$F$4</f>
        <v>9.00</v>
      </c>
      <c r="D280" s="18" t="s">
        <v>14</v>
      </c>
      <c r="E280" s="25">
        <f>C275+I275+O275</f>
        <v>270</v>
      </c>
      <c r="F280" s="14" t="s">
        <v>15</v>
      </c>
      <c r="G280" s="14"/>
      <c r="H280" s="18" t="s">
        <v>16</v>
      </c>
      <c r="I280" s="87">
        <f>C277+I277+O277</f>
        <v>2.05387488</v>
      </c>
      <c r="J280" s="14" t="s">
        <v>17</v>
      </c>
      <c r="K280" s="18"/>
      <c r="L280" s="18"/>
      <c r="M280" s="18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x14ac:dyDescent="0.25">
      <c r="A281" s="14"/>
      <c r="B281" s="18" t="s">
        <v>13</v>
      </c>
      <c r="C281" s="22" t="s">
        <v>19</v>
      </c>
      <c r="D281" s="18" t="s">
        <v>14</v>
      </c>
      <c r="E281" s="25">
        <f>E275+K275+Q275</f>
        <v>297</v>
      </c>
      <c r="F281" s="14" t="s">
        <v>15</v>
      </c>
      <c r="G281" s="14"/>
      <c r="H281" s="18" t="s">
        <v>16</v>
      </c>
      <c r="I281" s="87">
        <f>E277+K277+Q277</f>
        <v>1.74959712</v>
      </c>
      <c r="J281" s="14" t="s">
        <v>17</v>
      </c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s="42" customFormat="1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1:28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x14ac:dyDescent="0.25">
      <c r="A288" s="19" t="s">
        <v>85</v>
      </c>
      <c r="B288" s="14"/>
      <c r="C288" s="14"/>
      <c r="E288" s="88" t="s">
        <v>13</v>
      </c>
      <c r="F288" s="89" t="str">
        <f>'[1]Замеры РП'!$E$4</f>
        <v>4.00</v>
      </c>
      <c r="G288" s="88" t="s">
        <v>14</v>
      </c>
      <c r="H288" s="90">
        <f>E15+E34+E64+E76+E100+E116+E142+E158+E172+E194+E217+E239+E228</f>
        <v>5839.7</v>
      </c>
      <c r="I288" s="90"/>
      <c r="J288" s="19" t="s">
        <v>15</v>
      </c>
      <c r="K288" s="88" t="s">
        <v>16</v>
      </c>
      <c r="L288" s="91">
        <f>I15+I34+I64+I76+I100+I116+I142+I158+I172+I194+I217+I239+I228</f>
        <v>50.607446559999993</v>
      </c>
      <c r="M288" s="91"/>
      <c r="N288" s="19" t="s">
        <v>17</v>
      </c>
      <c r="O288" s="92"/>
      <c r="P288" s="88" t="s">
        <v>13</v>
      </c>
      <c r="Q288" s="89" t="s">
        <v>19</v>
      </c>
      <c r="R288" s="88" t="s">
        <v>14</v>
      </c>
      <c r="S288" s="93">
        <f>E18+E36+E66+E78+E102+E118+E144+E160+E174+E196+E219+E230+E241</f>
        <v>10165.83</v>
      </c>
      <c r="T288" s="93"/>
      <c r="U288" s="19" t="s">
        <v>15</v>
      </c>
      <c r="V288" s="88" t="s">
        <v>16</v>
      </c>
      <c r="W288" s="91">
        <f>I18+I35+I66+I78+I102+I118+I144+I160+I174+I196+I219+I230+I241</f>
        <v>91.414572032000009</v>
      </c>
      <c r="X288" s="91"/>
      <c r="Y288" s="19" t="s">
        <v>17</v>
      </c>
      <c r="Z288" s="14"/>
      <c r="AA288" s="14"/>
      <c r="AB288" s="14"/>
    </row>
    <row r="289" spans="1:28" x14ac:dyDescent="0.25">
      <c r="A289" s="94" t="s">
        <v>86</v>
      </c>
      <c r="B289" s="94"/>
      <c r="C289" s="94"/>
      <c r="E289" s="88" t="s">
        <v>13</v>
      </c>
      <c r="F289" s="89" t="str">
        <f>'[1]Замеры РП'!$F$4</f>
        <v>9.00</v>
      </c>
      <c r="G289" s="88" t="s">
        <v>14</v>
      </c>
      <c r="H289" s="95">
        <f>E16+E35+E65+E77+E101+E117+E143+E159+E173+E195+E218+E240+E229</f>
        <v>9635.5</v>
      </c>
      <c r="I289" s="95"/>
      <c r="J289" s="19" t="s">
        <v>15</v>
      </c>
      <c r="K289" s="88" t="s">
        <v>16</v>
      </c>
      <c r="L289" s="91">
        <f>I16+I35+I65+I77+I101+I117+I143+I159+I173+I195+I218+I240+I229</f>
        <v>83.187156351999988</v>
      </c>
      <c r="M289" s="91"/>
      <c r="N289" s="19" t="s">
        <v>17</v>
      </c>
      <c r="O289" s="92"/>
      <c r="P289" s="96"/>
      <c r="Q289" s="97"/>
      <c r="R289" s="96"/>
      <c r="S289" s="98"/>
      <c r="T289" s="98"/>
      <c r="U289" s="99"/>
      <c r="V289" s="96"/>
      <c r="W289" s="100"/>
      <c r="X289" s="100"/>
      <c r="Y289" s="99"/>
      <c r="Z289" s="14"/>
      <c r="AA289" s="14"/>
      <c r="AB289" s="14"/>
    </row>
    <row r="290" spans="1:28" x14ac:dyDescent="0.25">
      <c r="A290" s="19"/>
      <c r="B290" s="14"/>
      <c r="C290" s="14"/>
      <c r="E290" s="88"/>
      <c r="F290" s="89"/>
      <c r="G290" s="96"/>
      <c r="H290" s="101"/>
      <c r="I290" s="101"/>
      <c r="J290" s="99"/>
      <c r="K290" s="96"/>
      <c r="L290" s="100"/>
      <c r="M290" s="100"/>
      <c r="N290" s="99"/>
      <c r="O290" s="92"/>
      <c r="P290" s="96"/>
      <c r="Q290" s="102"/>
      <c r="R290" s="96"/>
      <c r="S290" s="98"/>
      <c r="T290" s="98"/>
      <c r="U290" s="99"/>
      <c r="V290" s="96"/>
      <c r="W290" s="103"/>
      <c r="X290" s="103"/>
      <c r="Y290" s="99"/>
      <c r="Z290" s="14"/>
      <c r="AA290" s="14"/>
      <c r="AB290" s="14"/>
    </row>
    <row r="291" spans="1:28" x14ac:dyDescent="0.25">
      <c r="A291" s="19"/>
      <c r="B291" s="14"/>
      <c r="C291" s="14"/>
      <c r="O291" s="92"/>
      <c r="R291" s="19"/>
      <c r="S291" s="19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x14ac:dyDescent="0.25">
      <c r="A292" s="19"/>
      <c r="B292" s="14"/>
      <c r="C292" s="14"/>
      <c r="O292" s="92"/>
      <c r="R292" s="19"/>
      <c r="S292" s="19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x14ac:dyDescent="0.25">
      <c r="A293" s="19" t="s">
        <v>85</v>
      </c>
      <c r="B293" s="14"/>
      <c r="C293" s="14"/>
      <c r="E293" s="88" t="s">
        <v>13</v>
      </c>
      <c r="F293" s="89" t="str">
        <f>'[1]Замеры РП'!$E$4</f>
        <v>4.00</v>
      </c>
      <c r="G293" s="88" t="s">
        <v>14</v>
      </c>
      <c r="H293" s="104">
        <f>N266</f>
        <v>360.46999999999997</v>
      </c>
      <c r="I293" s="105"/>
      <c r="J293" s="19" t="s">
        <v>15</v>
      </c>
      <c r="K293" s="88" t="s">
        <v>16</v>
      </c>
      <c r="L293" s="106">
        <f>Q266</f>
        <v>3.1659954054400004</v>
      </c>
      <c r="M293" s="106"/>
      <c r="N293" s="19" t="s">
        <v>17</v>
      </c>
      <c r="O293" s="92"/>
      <c r="P293" s="88" t="s">
        <v>13</v>
      </c>
      <c r="Q293" s="89" t="s">
        <v>19</v>
      </c>
      <c r="R293" s="88" t="s">
        <v>14</v>
      </c>
      <c r="S293" s="90">
        <f>N268</f>
        <v>632.48</v>
      </c>
      <c r="T293" s="94"/>
      <c r="U293" s="19" t="s">
        <v>15</v>
      </c>
      <c r="V293" s="88" t="s">
        <v>16</v>
      </c>
      <c r="W293" s="106">
        <f>Q268</f>
        <v>5.5473859430400001</v>
      </c>
      <c r="X293" s="105"/>
      <c r="Y293" s="19" t="s">
        <v>17</v>
      </c>
      <c r="Z293" s="14"/>
      <c r="AA293" s="14"/>
      <c r="AB293" s="14"/>
    </row>
    <row r="294" spans="1:28" x14ac:dyDescent="0.25">
      <c r="A294" s="94" t="s">
        <v>87</v>
      </c>
      <c r="B294" s="94"/>
      <c r="C294" s="94"/>
      <c r="E294" s="88" t="s">
        <v>13</v>
      </c>
      <c r="F294" s="89" t="str">
        <f>'[1]Замеры РП'!$F$4</f>
        <v>9.00</v>
      </c>
      <c r="G294" s="88" t="s">
        <v>14</v>
      </c>
      <c r="H294" s="104">
        <f>N267</f>
        <v>655.84999999999991</v>
      </c>
      <c r="I294" s="105"/>
      <c r="J294" s="19" t="s">
        <v>15</v>
      </c>
      <c r="K294" s="88" t="s">
        <v>16</v>
      </c>
      <c r="L294" s="106">
        <f>Q267</f>
        <v>5.6978359151999989</v>
      </c>
      <c r="M294" s="105"/>
      <c r="N294" s="19" t="s">
        <v>17</v>
      </c>
      <c r="O294" s="92"/>
      <c r="R294" s="19"/>
      <c r="S294" s="19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x14ac:dyDescent="0.25">
      <c r="A295" s="19"/>
      <c r="B295" s="14"/>
      <c r="C295" s="14"/>
      <c r="O295" s="92"/>
      <c r="R295" s="19"/>
      <c r="S295" s="19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x14ac:dyDescent="0.25">
      <c r="A296" s="19"/>
      <c r="B296" s="14"/>
      <c r="C296" s="14"/>
      <c r="O296" s="92"/>
      <c r="R296" s="19"/>
      <c r="S296" s="19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x14ac:dyDescent="0.25">
      <c r="A297" s="19"/>
      <c r="B297" s="14"/>
      <c r="C297" s="14"/>
      <c r="E297" s="88"/>
      <c r="F297" s="88"/>
      <c r="G297" s="107"/>
      <c r="I297" s="108"/>
      <c r="J297" s="88"/>
      <c r="K297" s="24"/>
      <c r="L297" s="109"/>
      <c r="M297" s="109"/>
      <c r="O297" s="92"/>
      <c r="R297" s="19"/>
      <c r="S297" s="19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x14ac:dyDescent="0.25">
      <c r="A298" s="19" t="s">
        <v>85</v>
      </c>
      <c r="B298" s="14"/>
      <c r="C298" s="14"/>
      <c r="E298" s="88" t="s">
        <v>13</v>
      </c>
      <c r="F298" s="89" t="str">
        <f>'[1]Замеры РП'!$E$4</f>
        <v>4.00</v>
      </c>
      <c r="G298" s="88" t="s">
        <v>14</v>
      </c>
      <c r="H298" s="90">
        <f>E279</f>
        <v>138</v>
      </c>
      <c r="I298" s="90"/>
      <c r="J298" s="19" t="s">
        <v>15</v>
      </c>
      <c r="K298" s="88" t="s">
        <v>16</v>
      </c>
      <c r="L298" s="91">
        <f>I279</f>
        <v>0.83676383999999993</v>
      </c>
      <c r="M298" s="91"/>
      <c r="N298" s="19" t="s">
        <v>17</v>
      </c>
      <c r="O298" s="92"/>
      <c r="P298" s="88" t="s">
        <v>13</v>
      </c>
      <c r="Q298" s="89" t="s">
        <v>19</v>
      </c>
      <c r="R298" s="88" t="s">
        <v>14</v>
      </c>
      <c r="S298" s="90">
        <f>E281</f>
        <v>297</v>
      </c>
      <c r="T298" s="90"/>
      <c r="U298" s="19" t="s">
        <v>15</v>
      </c>
      <c r="V298" s="88" t="s">
        <v>16</v>
      </c>
      <c r="W298" s="91">
        <f>I281</f>
        <v>1.74959712</v>
      </c>
      <c r="X298" s="91"/>
      <c r="Y298" s="19" t="s">
        <v>17</v>
      </c>
      <c r="Z298" s="14"/>
      <c r="AA298" s="14"/>
      <c r="AB298" s="14"/>
    </row>
    <row r="299" spans="1:28" x14ac:dyDescent="0.25">
      <c r="A299" s="105" t="s">
        <v>88</v>
      </c>
      <c r="B299" s="105"/>
      <c r="C299" s="105"/>
      <c r="E299" s="88" t="s">
        <v>13</v>
      </c>
      <c r="F299" s="89" t="str">
        <f>'[1]Замеры РП'!$F$4</f>
        <v>9.00</v>
      </c>
      <c r="G299" s="88" t="s">
        <v>14</v>
      </c>
      <c r="H299" s="90">
        <f>E280</f>
        <v>270</v>
      </c>
      <c r="I299" s="90"/>
      <c r="J299" s="19" t="s">
        <v>15</v>
      </c>
      <c r="K299" s="88" t="s">
        <v>16</v>
      </c>
      <c r="L299" s="91">
        <f>I280</f>
        <v>2.05387488</v>
      </c>
      <c r="M299" s="91"/>
      <c r="N299" s="19" t="s">
        <v>17</v>
      </c>
      <c r="O299" s="92"/>
      <c r="P299" s="88"/>
      <c r="Q299" s="89"/>
      <c r="R299" s="88"/>
      <c r="S299" s="110"/>
      <c r="T299" s="110"/>
      <c r="U299" s="19"/>
      <c r="V299" s="88"/>
      <c r="W299" s="91"/>
      <c r="X299" s="91"/>
      <c r="Y299" s="19"/>
      <c r="Z299" s="14"/>
      <c r="AA299" s="14"/>
      <c r="AB299" s="14"/>
    </row>
    <row r="300" spans="1:28" x14ac:dyDescent="0.25">
      <c r="A300" s="19"/>
      <c r="B300" s="14"/>
      <c r="C300" s="14"/>
      <c r="E300" s="88"/>
      <c r="F300" s="89"/>
      <c r="G300" s="88"/>
      <c r="H300" s="110"/>
      <c r="I300" s="110"/>
      <c r="J300" s="19"/>
      <c r="K300" s="88"/>
      <c r="L300" s="91"/>
      <c r="M300" s="91"/>
      <c r="N300" s="19"/>
      <c r="O300" s="92"/>
      <c r="P300" s="88"/>
      <c r="Q300" s="111"/>
      <c r="R300" s="88"/>
      <c r="S300" s="112"/>
      <c r="T300" s="112"/>
      <c r="U300" s="19"/>
      <c r="V300" s="88"/>
      <c r="W300" s="113"/>
      <c r="X300" s="113"/>
      <c r="Y300" s="19"/>
      <c r="Z300" s="14"/>
      <c r="AA300" s="14"/>
      <c r="AB300" s="14"/>
    </row>
    <row r="301" spans="1:28" x14ac:dyDescent="0.25">
      <c r="A301" s="19"/>
      <c r="B301" s="14"/>
      <c r="C301" s="14"/>
      <c r="O301" s="92"/>
      <c r="R301" s="19"/>
      <c r="S301" s="19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x14ac:dyDescent="0.25">
      <c r="A302" s="19"/>
      <c r="B302" s="14"/>
      <c r="C302" s="14"/>
      <c r="O302" s="92"/>
      <c r="R302" s="19"/>
      <c r="S302" s="19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x14ac:dyDescent="0.25">
      <c r="A303" s="19"/>
      <c r="B303" s="14"/>
      <c r="C303" s="14"/>
      <c r="E303" s="88"/>
      <c r="F303" s="88"/>
      <c r="G303" s="107"/>
      <c r="I303" s="108"/>
      <c r="J303" s="88"/>
      <c r="K303" s="24"/>
      <c r="L303" s="109"/>
      <c r="M303" s="109"/>
      <c r="O303" s="92"/>
      <c r="R303" s="19"/>
      <c r="S303" s="19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x14ac:dyDescent="0.25">
      <c r="A304" s="19" t="s">
        <v>89</v>
      </c>
      <c r="B304" s="14"/>
      <c r="C304" s="14"/>
      <c r="E304" s="88" t="s">
        <v>13</v>
      </c>
      <c r="F304" s="89" t="str">
        <f>'[1]Замеры РП'!$E$4</f>
        <v>4.00</v>
      </c>
      <c r="G304" s="88" t="s">
        <v>14</v>
      </c>
      <c r="H304" s="90">
        <f>E183</f>
        <v>168</v>
      </c>
      <c r="I304" s="90"/>
      <c r="J304" s="19" t="s">
        <v>15</v>
      </c>
      <c r="K304" s="88" t="s">
        <v>16</v>
      </c>
      <c r="L304" s="91">
        <f>I183</f>
        <v>1.442243328</v>
      </c>
      <c r="M304" s="91"/>
      <c r="N304" s="19" t="s">
        <v>17</v>
      </c>
      <c r="O304" s="92"/>
      <c r="P304" s="88" t="s">
        <v>13</v>
      </c>
      <c r="Q304" s="89" t="s">
        <v>19</v>
      </c>
      <c r="R304" s="88" t="s">
        <v>14</v>
      </c>
      <c r="S304" s="90">
        <f>E185</f>
        <v>301</v>
      </c>
      <c r="T304" s="90"/>
      <c r="U304" s="19" t="s">
        <v>15</v>
      </c>
      <c r="V304" s="88" t="s">
        <v>16</v>
      </c>
      <c r="W304" s="91">
        <f>I185</f>
        <v>2.5759966720000005</v>
      </c>
      <c r="X304" s="91"/>
      <c r="Y304" s="19" t="s">
        <v>17</v>
      </c>
      <c r="Z304" s="14"/>
      <c r="AA304" s="14"/>
      <c r="AB304" s="14"/>
    </row>
    <row r="305" spans="1:28" x14ac:dyDescent="0.25">
      <c r="A305" s="19"/>
      <c r="B305" s="14"/>
      <c r="C305" s="14"/>
      <c r="E305" s="88" t="s">
        <v>13</v>
      </c>
      <c r="F305" s="89" t="str">
        <f>'[1]Замеры РП'!$F$4</f>
        <v>9.00</v>
      </c>
      <c r="G305" s="88" t="s">
        <v>14</v>
      </c>
      <c r="H305" s="90">
        <f>E184</f>
        <v>323</v>
      </c>
      <c r="I305" s="90"/>
      <c r="J305" s="19" t="s">
        <v>15</v>
      </c>
      <c r="K305" s="88" t="s">
        <v>16</v>
      </c>
      <c r="L305" s="91">
        <f>I184</f>
        <v>2.7280939839999996</v>
      </c>
      <c r="M305" s="91"/>
      <c r="N305" s="19" t="s">
        <v>17</v>
      </c>
      <c r="O305" s="92"/>
      <c r="P305" s="88"/>
      <c r="Q305" s="89"/>
      <c r="R305" s="88"/>
      <c r="S305" s="90"/>
      <c r="T305" s="90"/>
      <c r="U305" s="19"/>
      <c r="V305" s="88"/>
      <c r="W305" s="91"/>
      <c r="X305" s="91"/>
      <c r="Y305" s="19"/>
      <c r="Z305" s="14"/>
      <c r="AA305" s="14"/>
      <c r="AB305" s="14"/>
    </row>
    <row r="306" spans="1:28" x14ac:dyDescent="0.25">
      <c r="A306" s="19"/>
      <c r="B306" s="14"/>
      <c r="C306" s="14"/>
      <c r="E306" s="88"/>
      <c r="F306" s="89"/>
      <c r="G306" s="88"/>
      <c r="H306" s="90"/>
      <c r="I306" s="90"/>
      <c r="J306" s="19"/>
      <c r="K306" s="88"/>
      <c r="L306" s="91"/>
      <c r="M306" s="91"/>
      <c r="N306" s="19"/>
      <c r="O306" s="92"/>
      <c r="P306" s="88"/>
      <c r="Q306" s="111"/>
      <c r="R306" s="88"/>
      <c r="S306" s="95"/>
      <c r="T306" s="95"/>
      <c r="U306" s="19"/>
      <c r="V306" s="88"/>
      <c r="W306" s="91"/>
      <c r="X306" s="91"/>
      <c r="Y306" s="19"/>
      <c r="Z306" s="14"/>
      <c r="AA306" s="14"/>
      <c r="AB306" s="14"/>
    </row>
    <row r="307" spans="1:28" x14ac:dyDescent="0.25">
      <c r="A307" s="19"/>
      <c r="B307" s="14"/>
      <c r="C307" s="14"/>
      <c r="O307" s="92"/>
      <c r="R307" s="19"/>
      <c r="S307" s="19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x14ac:dyDescent="0.25">
      <c r="A308" s="19"/>
      <c r="B308" s="14"/>
      <c r="C308" s="14"/>
      <c r="O308" s="92"/>
      <c r="R308" s="19"/>
      <c r="S308" s="19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x14ac:dyDescent="0.25">
      <c r="A309" s="19"/>
      <c r="B309" s="14"/>
      <c r="C309" s="14"/>
      <c r="E309" s="88"/>
      <c r="F309" s="88"/>
      <c r="G309" s="107"/>
      <c r="I309" s="108"/>
      <c r="J309" s="88"/>
      <c r="K309" s="114"/>
      <c r="L309" s="109"/>
      <c r="M309" s="109"/>
      <c r="O309" s="92"/>
      <c r="R309" s="19"/>
      <c r="S309" s="19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x14ac:dyDescent="0.25">
      <c r="A310" s="19" t="s">
        <v>90</v>
      </c>
      <c r="B310" s="14"/>
      <c r="C310" s="14"/>
      <c r="E310" s="88" t="s">
        <v>13</v>
      </c>
      <c r="F310" s="89" t="str">
        <f>'[1]Замеры РП'!$E$4</f>
        <v>4.00</v>
      </c>
      <c r="G310" s="88" t="s">
        <v>14</v>
      </c>
      <c r="H310" s="90">
        <f>E254</f>
        <v>250</v>
      </c>
      <c r="I310" s="90"/>
      <c r="J310" s="19" t="s">
        <v>15</v>
      </c>
      <c r="K310" s="88" t="s">
        <v>16</v>
      </c>
      <c r="L310" s="91">
        <f>I254</f>
        <v>2.1476800000000003</v>
      </c>
      <c r="M310" s="91"/>
      <c r="N310" s="19" t="s">
        <v>17</v>
      </c>
      <c r="O310" s="92"/>
      <c r="P310" s="88" t="s">
        <v>13</v>
      </c>
      <c r="Q310" s="89" t="s">
        <v>19</v>
      </c>
      <c r="R310" s="88" t="s">
        <v>14</v>
      </c>
      <c r="S310" s="90">
        <f>E256</f>
        <v>315</v>
      </c>
      <c r="T310" s="90"/>
      <c r="U310" s="19" t="s">
        <v>15</v>
      </c>
      <c r="V310" s="88" t="s">
        <v>16</v>
      </c>
      <c r="W310" s="91">
        <f>I256</f>
        <v>2.7060768000000004</v>
      </c>
      <c r="X310" s="91"/>
      <c r="Y310" s="19" t="s">
        <v>17</v>
      </c>
      <c r="Z310" s="14"/>
      <c r="AA310" s="14"/>
      <c r="AB310" s="14"/>
    </row>
    <row r="311" spans="1:28" x14ac:dyDescent="0.25">
      <c r="A311" s="14"/>
      <c r="B311" s="14"/>
      <c r="C311" s="14"/>
      <c r="E311" s="88" t="s">
        <v>13</v>
      </c>
      <c r="F311" s="89" t="str">
        <f>'[1]Замеры РП'!$F$4</f>
        <v>9.00</v>
      </c>
      <c r="G311" s="88" t="s">
        <v>14</v>
      </c>
      <c r="H311" s="90">
        <f>E255</f>
        <v>294</v>
      </c>
      <c r="I311" s="90"/>
      <c r="J311" s="19" t="s">
        <v>15</v>
      </c>
      <c r="K311" s="88" t="s">
        <v>16</v>
      </c>
      <c r="L311" s="91">
        <f>I255</f>
        <v>2.5256716800000003</v>
      </c>
      <c r="M311" s="91"/>
      <c r="N311" s="19" t="s">
        <v>17</v>
      </c>
      <c r="O311" s="92"/>
      <c r="P311" s="88"/>
      <c r="Q311" s="89"/>
      <c r="R311" s="88"/>
      <c r="S311" s="90"/>
      <c r="T311" s="90"/>
      <c r="U311" s="19"/>
      <c r="V311" s="88"/>
      <c r="W311" s="91"/>
      <c r="X311" s="91"/>
      <c r="Y311" s="19"/>
      <c r="Z311" s="14"/>
      <c r="AA311" s="14"/>
      <c r="AB311" s="14"/>
    </row>
    <row r="312" spans="1:28" x14ac:dyDescent="0.25">
      <c r="A312" s="14"/>
      <c r="B312" s="14"/>
      <c r="C312" s="14"/>
      <c r="E312" s="88"/>
      <c r="F312" s="89"/>
      <c r="G312" s="88"/>
      <c r="H312" s="90"/>
      <c r="I312" s="90"/>
      <c r="J312" s="19"/>
      <c r="K312" s="88"/>
      <c r="L312" s="91"/>
      <c r="M312" s="91"/>
      <c r="N312" s="19"/>
      <c r="O312" s="92"/>
      <c r="P312" s="88"/>
      <c r="Q312" s="111"/>
      <c r="R312" s="88"/>
      <c r="S312" s="90"/>
      <c r="T312" s="90"/>
      <c r="U312" s="19"/>
      <c r="V312" s="88"/>
      <c r="W312" s="91"/>
      <c r="X312" s="91"/>
      <c r="Y312" s="19"/>
      <c r="Z312" s="14"/>
      <c r="AA312" s="14"/>
      <c r="AB312" s="14"/>
    </row>
    <row r="313" spans="1:28" x14ac:dyDescent="0.25">
      <c r="A313" s="14"/>
      <c r="B313" s="14"/>
      <c r="C313" s="14"/>
      <c r="D313" s="14"/>
      <c r="O313" s="92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x14ac:dyDescent="0.25">
      <c r="A314" s="14"/>
      <c r="B314" s="14"/>
      <c r="C314" s="14"/>
      <c r="D314" s="14"/>
      <c r="O314" s="92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x14ac:dyDescent="0.25">
      <c r="A315" s="14"/>
      <c r="B315" s="14"/>
      <c r="C315" s="14"/>
      <c r="D315" s="14"/>
      <c r="E315" s="14"/>
      <c r="F315" s="14"/>
      <c r="G315" s="14"/>
      <c r="I315" s="14"/>
      <c r="J315" s="14"/>
      <c r="K315" s="14"/>
      <c r="L315" s="14"/>
      <c r="M315" s="14"/>
      <c r="N315" s="14"/>
      <c r="O315" s="92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x14ac:dyDescent="0.25">
      <c r="A316" s="19" t="s">
        <v>91</v>
      </c>
      <c r="B316" s="14"/>
      <c r="C316" s="14"/>
      <c r="D316" s="14"/>
      <c r="E316" s="88" t="s">
        <v>13</v>
      </c>
      <c r="F316" s="89" t="str">
        <f>'[1]Замеры РП'!$E$4</f>
        <v>4.00</v>
      </c>
      <c r="G316" s="88" t="s">
        <v>14</v>
      </c>
      <c r="H316" s="90">
        <f>T239</f>
        <v>0</v>
      </c>
      <c r="I316" s="90"/>
      <c r="J316" s="19" t="s">
        <v>15</v>
      </c>
      <c r="K316" s="88" t="s">
        <v>16</v>
      </c>
      <c r="L316" s="91">
        <f>W239</f>
        <v>0</v>
      </c>
      <c r="M316" s="91"/>
      <c r="N316" s="19" t="s">
        <v>17</v>
      </c>
      <c r="O316" s="92"/>
      <c r="P316" s="88" t="s">
        <v>13</v>
      </c>
      <c r="Q316" s="89" t="s">
        <v>19</v>
      </c>
      <c r="R316" s="88" t="s">
        <v>14</v>
      </c>
      <c r="S316" s="90">
        <f>T241</f>
        <v>0</v>
      </c>
      <c r="T316" s="90"/>
      <c r="U316" s="19" t="s">
        <v>15</v>
      </c>
      <c r="V316" s="88" t="s">
        <v>16</v>
      </c>
      <c r="W316" s="91">
        <f>W241</f>
        <v>0</v>
      </c>
      <c r="X316" s="91"/>
      <c r="Y316" s="19" t="s">
        <v>17</v>
      </c>
      <c r="Z316" s="14"/>
      <c r="AA316" s="14"/>
      <c r="AB316" s="14"/>
    </row>
    <row r="317" spans="1:28" x14ac:dyDescent="0.25">
      <c r="A317" s="19"/>
      <c r="B317" s="14"/>
      <c r="C317" s="14"/>
      <c r="D317" s="14"/>
      <c r="E317" s="88" t="s">
        <v>13</v>
      </c>
      <c r="F317" s="89" t="str">
        <f>'[1]Замеры РП'!$F$4</f>
        <v>9.00</v>
      </c>
      <c r="G317" s="88" t="s">
        <v>14</v>
      </c>
      <c r="H317" s="90">
        <f>T240</f>
        <v>0</v>
      </c>
      <c r="I317" s="90"/>
      <c r="J317" s="19" t="s">
        <v>15</v>
      </c>
      <c r="K317" s="88" t="s">
        <v>16</v>
      </c>
      <c r="L317" s="91">
        <f>W240</f>
        <v>0</v>
      </c>
      <c r="M317" s="91"/>
      <c r="N317" s="19" t="s">
        <v>17</v>
      </c>
      <c r="O317" s="92"/>
      <c r="P317" s="88"/>
      <c r="Q317" s="89"/>
      <c r="R317" s="88"/>
      <c r="S317" s="90"/>
      <c r="T317" s="90"/>
      <c r="U317" s="19"/>
      <c r="V317" s="88"/>
      <c r="W317" s="91"/>
      <c r="X317" s="91"/>
      <c r="Y317" s="115"/>
      <c r="Z317" s="14"/>
      <c r="AA317" s="14"/>
      <c r="AB317" s="14"/>
    </row>
    <row r="318" spans="1:28" x14ac:dyDescent="0.25">
      <c r="A318" s="19"/>
      <c r="B318" s="14"/>
      <c r="C318" s="14"/>
      <c r="D318" s="14"/>
      <c r="E318" s="88"/>
      <c r="F318" s="89"/>
      <c r="G318" s="88"/>
      <c r="H318" s="90"/>
      <c r="I318" s="90"/>
      <c r="J318" s="19"/>
      <c r="K318" s="88"/>
      <c r="L318" s="91"/>
      <c r="M318" s="91"/>
      <c r="N318" s="19"/>
      <c r="O318" s="92"/>
      <c r="P318" s="88"/>
      <c r="Q318" s="111"/>
      <c r="R318" s="88"/>
      <c r="S318" s="90"/>
      <c r="T318" s="90"/>
      <c r="U318" s="19"/>
      <c r="V318" s="88"/>
      <c r="W318" s="91"/>
      <c r="X318" s="91"/>
      <c r="Y318" s="115"/>
      <c r="Z318" s="14"/>
      <c r="AA318" s="14"/>
      <c r="AB318" s="14"/>
    </row>
    <row r="319" spans="1:28" x14ac:dyDescent="0.25">
      <c r="A319" s="19"/>
      <c r="B319" s="14"/>
      <c r="C319" s="14"/>
      <c r="D319" s="14"/>
      <c r="O319" s="92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x14ac:dyDescent="0.25">
      <c r="A320" s="116"/>
      <c r="B320" s="117"/>
      <c r="C320" s="117"/>
      <c r="D320" s="117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4"/>
      <c r="AA320" s="14"/>
      <c r="AB320" s="14"/>
    </row>
    <row r="321" spans="1:28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ht="15.75" x14ac:dyDescent="0.25">
      <c r="A322" s="118" t="s">
        <v>92</v>
      </c>
      <c r="B322" s="119"/>
      <c r="C322" s="119"/>
      <c r="D322" s="119"/>
      <c r="E322" s="119"/>
      <c r="F322" s="120"/>
      <c r="G322" s="121"/>
      <c r="H322" s="120"/>
      <c r="I322" s="120" t="s">
        <v>13</v>
      </c>
      <c r="J322" s="121" t="str">
        <f>'[1]Замеры РП'!$E$4</f>
        <v>4.00</v>
      </c>
      <c r="K322" s="122"/>
      <c r="L322" s="120" t="s">
        <v>16</v>
      </c>
      <c r="M322" s="123">
        <f>L288+L298+L304+L310+L316+L293</f>
        <v>58.200129133439994</v>
      </c>
      <c r="N322" s="123"/>
      <c r="O322" s="124" t="s">
        <v>17</v>
      </c>
      <c r="P322" s="121"/>
      <c r="Q322" s="121"/>
      <c r="R322" s="120"/>
      <c r="S322" s="125"/>
      <c r="T322" s="125"/>
      <c r="U322" s="118"/>
      <c r="V322" s="120"/>
      <c r="W322" s="123"/>
      <c r="X322" s="123"/>
      <c r="Y322" s="118"/>
      <c r="AA322" s="14"/>
      <c r="AB322" s="14"/>
    </row>
    <row r="323" spans="1:28" ht="15.75" x14ac:dyDescent="0.25">
      <c r="A323" s="119"/>
      <c r="B323" s="119" t="s">
        <v>93</v>
      </c>
      <c r="C323" s="119"/>
      <c r="D323" s="119"/>
      <c r="E323" s="119"/>
      <c r="F323" s="120"/>
      <c r="G323" s="121"/>
      <c r="H323" s="121"/>
      <c r="I323" s="120" t="s">
        <v>13</v>
      </c>
      <c r="J323" s="121" t="str">
        <f>'[1]Замеры РП'!$F$4</f>
        <v>9.00</v>
      </c>
      <c r="K323" s="118"/>
      <c r="L323" s="120" t="s">
        <v>16</v>
      </c>
      <c r="M323" s="123">
        <f>L289+L299+L305+L311+L317+L294</f>
        <v>96.192632811199985</v>
      </c>
      <c r="N323" s="123"/>
      <c r="O323" s="124" t="s">
        <v>17</v>
      </c>
      <c r="P323" s="126"/>
      <c r="Q323" s="126"/>
      <c r="R323" s="127"/>
      <c r="S323" s="128"/>
      <c r="T323" s="128"/>
      <c r="U323" s="129"/>
      <c r="V323" s="127"/>
      <c r="W323" s="130"/>
      <c r="X323" s="130"/>
      <c r="Y323" s="129"/>
      <c r="AA323" s="14"/>
      <c r="AB323" s="14"/>
    </row>
    <row r="324" spans="1:28" ht="15.75" x14ac:dyDescent="0.25">
      <c r="A324" s="119"/>
      <c r="B324" s="119"/>
      <c r="C324" s="119"/>
      <c r="D324" s="119"/>
      <c r="E324" s="119"/>
      <c r="F324" s="127"/>
      <c r="G324" s="126"/>
      <c r="H324" s="126"/>
      <c r="I324" s="121" t="s">
        <v>13</v>
      </c>
      <c r="J324" s="121" t="s">
        <v>19</v>
      </c>
      <c r="K324" s="120"/>
      <c r="L324" s="120" t="s">
        <v>16</v>
      </c>
      <c r="M324" s="123">
        <f>W288+W298+W304+W310+W293+W316</f>
        <v>103.99362856704002</v>
      </c>
      <c r="N324" s="123"/>
      <c r="O324" s="124" t="s">
        <v>17</v>
      </c>
      <c r="P324" s="126"/>
      <c r="Q324" s="131"/>
      <c r="R324" s="127"/>
      <c r="S324" s="128"/>
      <c r="T324" s="128"/>
      <c r="U324" s="129"/>
      <c r="V324" s="127"/>
      <c r="W324" s="130"/>
      <c r="X324" s="130"/>
      <c r="Y324" s="129"/>
      <c r="AA324" s="14"/>
      <c r="AB324" s="14"/>
    </row>
    <row r="325" spans="1:28" ht="15.75" x14ac:dyDescent="0.25">
      <c r="A325" s="119"/>
      <c r="B325" s="119"/>
      <c r="C325" s="119"/>
      <c r="D325" s="119"/>
      <c r="E325" s="119"/>
      <c r="O325" s="78"/>
      <c r="P325" s="78"/>
      <c r="S325" s="118"/>
      <c r="T325" s="119"/>
      <c r="U325" s="119"/>
      <c r="V325" s="14"/>
      <c r="W325" s="14"/>
      <c r="X325" s="14"/>
      <c r="Y325" s="14"/>
      <c r="Z325" s="14"/>
      <c r="AA325" s="14"/>
      <c r="AB325" s="14"/>
    </row>
    <row r="326" spans="1:28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</sheetData>
  <mergeCells count="224">
    <mergeCell ref="M324:N324"/>
    <mergeCell ref="S324:T324"/>
    <mergeCell ref="W324:X324"/>
    <mergeCell ref="M322:N322"/>
    <mergeCell ref="S322:T322"/>
    <mergeCell ref="W322:X322"/>
    <mergeCell ref="M323:N323"/>
    <mergeCell ref="S323:T323"/>
    <mergeCell ref="W323:X323"/>
    <mergeCell ref="H317:I317"/>
    <mergeCell ref="L317:M317"/>
    <mergeCell ref="S317:T317"/>
    <mergeCell ref="W317:X317"/>
    <mergeCell ref="H318:I318"/>
    <mergeCell ref="L318:M318"/>
    <mergeCell ref="S318:T318"/>
    <mergeCell ref="W318:X318"/>
    <mergeCell ref="H312:I312"/>
    <mergeCell ref="L312:M312"/>
    <mergeCell ref="S312:T312"/>
    <mergeCell ref="W312:X312"/>
    <mergeCell ref="H316:I316"/>
    <mergeCell ref="L316:M316"/>
    <mergeCell ref="S316:T316"/>
    <mergeCell ref="W316:X316"/>
    <mergeCell ref="H310:I310"/>
    <mergeCell ref="L310:M310"/>
    <mergeCell ref="S310:T310"/>
    <mergeCell ref="W310:X310"/>
    <mergeCell ref="H311:I311"/>
    <mergeCell ref="L311:M311"/>
    <mergeCell ref="S311:T311"/>
    <mergeCell ref="W311:X311"/>
    <mergeCell ref="H305:I305"/>
    <mergeCell ref="L305:M305"/>
    <mergeCell ref="S305:T305"/>
    <mergeCell ref="W305:X305"/>
    <mergeCell ref="H306:I306"/>
    <mergeCell ref="L306:M306"/>
    <mergeCell ref="S306:T306"/>
    <mergeCell ref="W306:X306"/>
    <mergeCell ref="L300:M300"/>
    <mergeCell ref="W300:X300"/>
    <mergeCell ref="H304:I304"/>
    <mergeCell ref="L304:M304"/>
    <mergeCell ref="S304:T304"/>
    <mergeCell ref="W304:X304"/>
    <mergeCell ref="H298:I298"/>
    <mergeCell ref="L298:M298"/>
    <mergeCell ref="S298:T298"/>
    <mergeCell ref="W298:X298"/>
    <mergeCell ref="A299:C299"/>
    <mergeCell ref="H299:I299"/>
    <mergeCell ref="L299:M299"/>
    <mergeCell ref="W299:X299"/>
    <mergeCell ref="H293:I293"/>
    <mergeCell ref="L293:M293"/>
    <mergeCell ref="S293:T293"/>
    <mergeCell ref="W293:X293"/>
    <mergeCell ref="A294:C294"/>
    <mergeCell ref="H294:I294"/>
    <mergeCell ref="L294:M294"/>
    <mergeCell ref="A289:C289"/>
    <mergeCell ref="H289:I289"/>
    <mergeCell ref="L289:M289"/>
    <mergeCell ref="S289:T289"/>
    <mergeCell ref="W289:X289"/>
    <mergeCell ref="H290:I290"/>
    <mergeCell ref="L290:M290"/>
    <mergeCell ref="S290:T290"/>
    <mergeCell ref="W290:X290"/>
    <mergeCell ref="T260:Y260"/>
    <mergeCell ref="B265:G265"/>
    <mergeCell ref="B273:G273"/>
    <mergeCell ref="H273:M273"/>
    <mergeCell ref="N273:S273"/>
    <mergeCell ref="H288:I288"/>
    <mergeCell ref="L288:M288"/>
    <mergeCell ref="S288:T288"/>
    <mergeCell ref="W288:X288"/>
    <mergeCell ref="O236:P236"/>
    <mergeCell ref="O237:P237"/>
    <mergeCell ref="B248:G248"/>
    <mergeCell ref="H248:M248"/>
    <mergeCell ref="N248:S248"/>
    <mergeCell ref="B260:G260"/>
    <mergeCell ref="H260:M260"/>
    <mergeCell ref="N260:S260"/>
    <mergeCell ref="A233:A234"/>
    <mergeCell ref="B233:G233"/>
    <mergeCell ref="H233:M233"/>
    <mergeCell ref="O233:P234"/>
    <mergeCell ref="Q233:V233"/>
    <mergeCell ref="O235:P235"/>
    <mergeCell ref="A211:A212"/>
    <mergeCell ref="B211:G211"/>
    <mergeCell ref="A222:A223"/>
    <mergeCell ref="B222:G222"/>
    <mergeCell ref="H222:M222"/>
    <mergeCell ref="N222:S222"/>
    <mergeCell ref="A199:A200"/>
    <mergeCell ref="B199:G199"/>
    <mergeCell ref="H199:M199"/>
    <mergeCell ref="N199:S199"/>
    <mergeCell ref="T199:Y199"/>
    <mergeCell ref="A206:A207"/>
    <mergeCell ref="B206:G206"/>
    <mergeCell ref="H206:M206"/>
    <mergeCell ref="N206:S206"/>
    <mergeCell ref="T206:Y206"/>
    <mergeCell ref="T166:Y166"/>
    <mergeCell ref="A177:A178"/>
    <mergeCell ref="B177:G177"/>
    <mergeCell ref="H177:M177"/>
    <mergeCell ref="N177:S177"/>
    <mergeCell ref="A188:A189"/>
    <mergeCell ref="B188:G188"/>
    <mergeCell ref="H188:M188"/>
    <mergeCell ref="N188:S188"/>
    <mergeCell ref="T188:Y188"/>
    <mergeCell ref="A153:A154"/>
    <mergeCell ref="B153:G153"/>
    <mergeCell ref="H153:M153"/>
    <mergeCell ref="N153:S153"/>
    <mergeCell ref="A166:A167"/>
    <mergeCell ref="B166:G166"/>
    <mergeCell ref="H166:M166"/>
    <mergeCell ref="N166:S166"/>
    <mergeCell ref="A136:A137"/>
    <mergeCell ref="B136:G136"/>
    <mergeCell ref="H136:M136"/>
    <mergeCell ref="N136:S136"/>
    <mergeCell ref="T136:Y136"/>
    <mergeCell ref="A148:A149"/>
    <mergeCell ref="B148:G148"/>
    <mergeCell ref="H148:M148"/>
    <mergeCell ref="N148:S148"/>
    <mergeCell ref="T148:Y148"/>
    <mergeCell ref="T126:Y126"/>
    <mergeCell ref="A131:A132"/>
    <mergeCell ref="B131:G131"/>
    <mergeCell ref="H131:M131"/>
    <mergeCell ref="N131:S131"/>
    <mergeCell ref="T131:Y131"/>
    <mergeCell ref="A111:A112"/>
    <mergeCell ref="B111:G111"/>
    <mergeCell ref="H111:M111"/>
    <mergeCell ref="N111:S111"/>
    <mergeCell ref="A126:A127"/>
    <mergeCell ref="B126:G126"/>
    <mergeCell ref="H126:M126"/>
    <mergeCell ref="N126:S126"/>
    <mergeCell ref="A94:A95"/>
    <mergeCell ref="B94:G94"/>
    <mergeCell ref="H94:M94"/>
    <mergeCell ref="N94:S94"/>
    <mergeCell ref="T94:Y94"/>
    <mergeCell ref="A106:A107"/>
    <mergeCell ref="B106:G106"/>
    <mergeCell ref="H106:M106"/>
    <mergeCell ref="N106:S106"/>
    <mergeCell ref="T106:Y106"/>
    <mergeCell ref="N84:S84"/>
    <mergeCell ref="T84:Y84"/>
    <mergeCell ref="A89:A90"/>
    <mergeCell ref="B89:G89"/>
    <mergeCell ref="H89:M89"/>
    <mergeCell ref="N89:S89"/>
    <mergeCell ref="T89:Y89"/>
    <mergeCell ref="L78:M78"/>
    <mergeCell ref="L79:M79"/>
    <mergeCell ref="L80:M80"/>
    <mergeCell ref="A84:A85"/>
    <mergeCell ref="B84:G84"/>
    <mergeCell ref="H84:M84"/>
    <mergeCell ref="A71:A72"/>
    <mergeCell ref="B71:G71"/>
    <mergeCell ref="H71:M71"/>
    <mergeCell ref="N71:S71"/>
    <mergeCell ref="T71:Y71"/>
    <mergeCell ref="N76:S76"/>
    <mergeCell ref="T76:Y76"/>
    <mergeCell ref="A58:A59"/>
    <mergeCell ref="B58:G58"/>
    <mergeCell ref="H58:M58"/>
    <mergeCell ref="N58:S58"/>
    <mergeCell ref="T58:Y58"/>
    <mergeCell ref="T63:Y63"/>
    <mergeCell ref="A53:A54"/>
    <mergeCell ref="B53:G53"/>
    <mergeCell ref="H53:M53"/>
    <mergeCell ref="N53:S53"/>
    <mergeCell ref="T53:Y53"/>
    <mergeCell ref="Z53:AB53"/>
    <mergeCell ref="T43:Y43"/>
    <mergeCell ref="A48:A49"/>
    <mergeCell ref="B48:G48"/>
    <mergeCell ref="H48:M48"/>
    <mergeCell ref="N48:S48"/>
    <mergeCell ref="T48:Y48"/>
    <mergeCell ref="A27:A28"/>
    <mergeCell ref="B27:G27"/>
    <mergeCell ref="H27:M27"/>
    <mergeCell ref="N27:S27"/>
    <mergeCell ref="A43:A44"/>
    <mergeCell ref="B43:G43"/>
    <mergeCell ref="H43:M43"/>
    <mergeCell ref="N43:S43"/>
    <mergeCell ref="A9:A10"/>
    <mergeCell ref="B9:G9"/>
    <mergeCell ref="H9:M9"/>
    <mergeCell ref="N9:S9"/>
    <mergeCell ref="A22:A23"/>
    <mergeCell ref="B22:G22"/>
    <mergeCell ref="H22:M22"/>
    <mergeCell ref="N22:S22"/>
    <mergeCell ref="A1:Y1"/>
    <mergeCell ref="A2:Y2"/>
    <mergeCell ref="A3:Y3"/>
    <mergeCell ref="A4:A5"/>
    <mergeCell ref="B4:G4"/>
    <mergeCell ref="H4:M4"/>
    <mergeCell ref="N4:S4"/>
    <mergeCell ref="T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А. Китаев</dc:creator>
  <cp:lastModifiedBy>Сергей А. Китаев</cp:lastModifiedBy>
  <dcterms:created xsi:type="dcterms:W3CDTF">2018-01-31T06:55:23Z</dcterms:created>
  <dcterms:modified xsi:type="dcterms:W3CDTF">2018-01-31T07:00:02Z</dcterms:modified>
</cp:coreProperties>
</file>